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7" s="1"/>
  <c r="D38" s="1"/>
  <c r="D31" l="1"/>
  <c r="D23"/>
  <c r="D18"/>
  <c r="D28"/>
  <c r="N9"/>
  <c r="D30"/>
  <c r="D46"/>
  <c r="D48"/>
  <c r="D21"/>
  <c r="D47"/>
  <c r="D7"/>
  <c r="E7" s="1"/>
  <c r="D15"/>
  <c r="M8"/>
  <c r="D17"/>
  <c r="D26"/>
  <c r="D33"/>
  <c r="D19"/>
  <c r="N8"/>
  <c r="D22"/>
  <c r="Q3"/>
  <c r="D27"/>
  <c r="D37"/>
  <c r="D40"/>
  <c r="D50"/>
  <c r="D16"/>
  <c r="D12"/>
  <c r="D13"/>
  <c r="D14"/>
  <c r="D34"/>
  <c r="D42"/>
  <c r="D39"/>
  <c r="D45"/>
  <c r="D41"/>
  <c r="D49"/>
  <c r="D43"/>
  <c r="D25"/>
  <c r="D36"/>
  <c r="D20"/>
  <c r="D32"/>
  <c r="M9"/>
  <c r="N10" s="1"/>
  <c r="D24"/>
  <c r="D29"/>
  <c r="D44"/>
  <c r="D35"/>
  <c r="M10" l="1"/>
  <c r="N11" s="1"/>
  <c r="M11" l="1"/>
  <c r="N12" s="1"/>
  <c r="M12" l="1"/>
  <c r="M13" s="1"/>
  <c r="N13" l="1"/>
  <c r="M14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<sst xmlns="http://schemas.openxmlformats.org/spreadsheetml/2006/main" count="97" uniqueCount="60">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</sst>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858.87616827654972</c:v>
                </c:pt>
                <c:pt idx="1">
                  <c:v>760.31380020442202</c:v>
                </c:pt>
                <c:pt idx="2">
                  <c:v>171.93690893020684</c:v>
                </c:pt>
                <c:pt idx="3">
                  <c:v>621.08507884950188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858.87616827654972</v>
          </cell>
        </row>
      </sheetData>
      <sheetData sheetId="1">
        <row r="4">
          <cell r="J4">
            <v>760.31380020442202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0.82079054465417067</v>
          </cell>
        </row>
      </sheetData>
      <sheetData sheetId="4">
        <row r="46">
          <cell r="M46">
            <v>79.390000000000015</v>
          </cell>
          <cell r="O46">
            <v>0.96279903427426028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27.217590912239707</v>
          </cell>
        </row>
      </sheetData>
      <sheetData sheetId="8">
        <row r="4">
          <cell r="J4">
            <v>6.1089064342398434</v>
          </cell>
        </row>
      </sheetData>
      <sheetData sheetId="9">
        <row r="4">
          <cell r="J4">
            <v>15.073214049511948</v>
          </cell>
        </row>
      </sheetData>
      <sheetData sheetId="10">
        <row r="4">
          <cell r="J4">
            <v>9.4618934390952294</v>
          </cell>
        </row>
      </sheetData>
      <sheetData sheetId="11">
        <row r="4">
          <cell r="J4">
            <v>29.648747161167446</v>
          </cell>
        </row>
      </sheetData>
      <sheetData sheetId="12">
        <row r="4">
          <cell r="J4">
            <v>1.998472572427227</v>
          </cell>
        </row>
      </sheetData>
      <sheetData sheetId="13">
        <row r="4">
          <cell r="J4">
            <v>127.90473172935756</v>
          </cell>
        </row>
      </sheetData>
      <sheetData sheetId="14">
        <row r="4">
          <cell r="J4">
            <v>3.9161868154815735</v>
          </cell>
        </row>
      </sheetData>
      <sheetData sheetId="15">
        <row r="4">
          <cell r="J4">
            <v>27.112403076977472</v>
          </cell>
        </row>
      </sheetData>
      <sheetData sheetId="16">
        <row r="4">
          <cell r="J4">
            <v>3.4023187831665842</v>
          </cell>
        </row>
      </sheetData>
      <sheetData sheetId="17">
        <row r="4">
          <cell r="J4">
            <v>6.0739784893129096</v>
          </cell>
        </row>
      </sheetData>
      <sheetData sheetId="18">
        <row r="4">
          <cell r="J4">
            <v>7.5649781812727186</v>
          </cell>
        </row>
      </sheetData>
      <sheetData sheetId="19">
        <row r="4">
          <cell r="J4">
            <v>7.5906698114800752</v>
          </cell>
        </row>
      </sheetData>
      <sheetData sheetId="20">
        <row r="4">
          <cell r="J4">
            <v>10.555642692837141</v>
          </cell>
        </row>
      </sheetData>
      <sheetData sheetId="21">
        <row r="4">
          <cell r="J4">
            <v>1.1348249002233073</v>
          </cell>
        </row>
      </sheetData>
      <sheetData sheetId="22">
        <row r="4">
          <cell r="J4">
            <v>22.636351644006151</v>
          </cell>
        </row>
      </sheetData>
      <sheetData sheetId="23">
        <row r="4">
          <cell r="J4">
            <v>28.144773596300162</v>
          </cell>
        </row>
      </sheetData>
      <sheetData sheetId="24">
        <row r="4">
          <cell r="J4">
            <v>22.543934925575403</v>
          </cell>
        </row>
      </sheetData>
      <sheetData sheetId="25">
        <row r="4">
          <cell r="J4">
            <v>23.746745742020952</v>
          </cell>
        </row>
      </sheetData>
      <sheetData sheetId="26">
        <row r="4">
          <cell r="J4">
            <v>3.6320587670890045</v>
          </cell>
        </row>
      </sheetData>
      <sheetData sheetId="27">
        <row r="4">
          <cell r="J4">
            <v>171.93690893020684</v>
          </cell>
        </row>
      </sheetData>
      <sheetData sheetId="28">
        <row r="4">
          <cell r="J4">
            <v>0.70309966885343789</v>
          </cell>
        </row>
      </sheetData>
      <sheetData sheetId="29">
        <row r="4">
          <cell r="J4">
            <v>8.2689044553530913</v>
          </cell>
        </row>
      </sheetData>
      <sheetData sheetId="30">
        <row r="4">
          <cell r="J4">
            <v>18.258759026605734</v>
          </cell>
        </row>
      </sheetData>
      <sheetData sheetId="31">
        <row r="4">
          <cell r="J4">
            <v>3.834669187723597</v>
          </cell>
        </row>
      </sheetData>
      <sheetData sheetId="32">
        <row r="4">
          <cell r="J4">
            <v>2.0773857593891365</v>
          </cell>
        </row>
      </sheetData>
      <sheetData sheetId="33">
        <row r="4">
          <cell r="J4">
            <v>1.3389846664074512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M16" sqref="M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1.75239345758487E-2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2433.8141537448887</v>
      </c>
      <c r="D7" s="20">
        <f>(C7*[1]Feuil1!$K$2-C4)/C4</f>
        <v>-7.4865964950773328E-2</v>
      </c>
      <c r="E7" s="31">
        <f>C7-C7/(1+D7)</f>
        <v>-196.95507702434224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858.87616827654972</v>
      </c>
    </row>
    <row r="9" spans="2:20">
      <c r="M9" s="17" t="str">
        <f>IF(C13&gt;C7*[2]Params!F8,B13,"Others")</f>
        <v>BTC</v>
      </c>
      <c r="N9" s="18">
        <f>IF(C13&gt;C7*0.1,C13,C7)</f>
        <v>760.31380020442202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171.93690893020684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621.08507884950188</v>
      </c>
    </row>
    <row r="12" spans="2:20">
      <c r="B12" s="7" t="s">
        <v>19</v>
      </c>
      <c r="C12" s="1">
        <f>[2]ETH!J4</f>
        <v>858.87616827654972</v>
      </c>
      <c r="D12" s="20">
        <f>C12/$C$7</f>
        <v>0.35289307811568293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760.31380020442202</v>
      </c>
      <c r="D13" s="20">
        <f t="shared" ref="D13:D50" si="0">C13/$C$7</f>
        <v>0.31239599746535035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171.93690893020684</v>
      </c>
      <c r="D14" s="20">
        <f t="shared" si="0"/>
        <v>7.064504439077611E-2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127.90473172935756</v>
      </c>
      <c r="D15" s="20">
        <f t="shared" si="0"/>
        <v>5.2553204003909525E-2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3.2619581851738071E-2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2.8412194042671458E-2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29.648747161167446</v>
      </c>
      <c r="D18" s="20">
        <f>C18/$C$7</f>
        <v>1.2182009507811916E-2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28.144773596300162</v>
      </c>
      <c r="D19" s="20">
        <f>C19/$C$7</f>
        <v>1.1564060284962204E-2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27.112403076977472</v>
      </c>
      <c r="D20" s="20">
        <f t="shared" si="0"/>
        <v>1.1139882244196769E-2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27.217590912239707</v>
      </c>
      <c r="D21" s="20">
        <f t="shared" si="0"/>
        <v>1.1183101581671812E-2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23.746745742020952</v>
      </c>
      <c r="D22" s="20">
        <f t="shared" si="0"/>
        <v>9.7570086464827399E-3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22.636351644006151</v>
      </c>
      <c r="D23" s="20">
        <f t="shared" si="0"/>
        <v>9.3007724559312777E-3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22.543934925575403</v>
      </c>
      <c r="D24" s="20">
        <f t="shared" si="0"/>
        <v>9.2628004857672665E-3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9.3132282231943083E-3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18.258759026605734</v>
      </c>
      <c r="D26" s="20">
        <f t="shared" si="0"/>
        <v>7.5021172009009564E-3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15.073214049511948</v>
      </c>
      <c r="D27" s="20">
        <f t="shared" si="0"/>
        <v>6.1932477573601605E-3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6.7671559780592746E-3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5.1934943268165902E-3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5.5632842709728344E-3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10.555642692837141</v>
      </c>
      <c r="D31" s="20">
        <f t="shared" si="0"/>
        <v>4.3370783576861301E-3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9.4618934390952294</v>
      </c>
      <c r="D32" s="20">
        <f t="shared" si="0"/>
        <v>3.8876811627281795E-3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8.2689044553530913</v>
      </c>
      <c r="D33" s="20">
        <f t="shared" si="0"/>
        <v>3.3975085741981574E-3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7.5906698114800752</v>
      </c>
      <c r="D34" s="20">
        <f t="shared" si="0"/>
        <v>3.1188370729952316E-3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7.5649781812727186</v>
      </c>
      <c r="D35" s="20">
        <f t="shared" si="0"/>
        <v>3.1082809546622747E-3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6.1089064342398434</v>
      </c>
      <c r="D36" s="20">
        <f t="shared" si="0"/>
        <v>2.5100135213036385E-3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6.0739784893129096</v>
      </c>
      <c r="D37" s="20">
        <f t="shared" si="0"/>
        <v>2.495662407076946E-3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2.2187396649374675E-3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3.9161868154815735</v>
      </c>
      <c r="D39" s="20">
        <f t="shared" si="0"/>
        <v>1.6090738931137248E-3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3.834669187723597</v>
      </c>
      <c r="D40" s="20">
        <f t="shared" si="0"/>
        <v>1.5755801164288675E-3</v>
      </c>
    </row>
    <row r="41" spans="2:14">
      <c r="B41" s="22" t="s">
        <v>56</v>
      </c>
      <c r="C41" s="9">
        <f>[2]SHIB!$J$4</f>
        <v>3.6320587670890045</v>
      </c>
      <c r="D41" s="20">
        <f t="shared" si="0"/>
        <v>1.4923320096156016E-3</v>
      </c>
    </row>
    <row r="42" spans="2:14">
      <c r="B42" s="22" t="s">
        <v>33</v>
      </c>
      <c r="C42" s="1">
        <f>[2]EGLD!$J$4</f>
        <v>3.4023187831665842</v>
      </c>
      <c r="D42" s="20">
        <f t="shared" si="0"/>
        <v>1.3979369698099034E-3</v>
      </c>
    </row>
    <row r="43" spans="2:14">
      <c r="B43" s="22" t="s">
        <v>50</v>
      </c>
      <c r="C43" s="9">
        <f>[2]KAVA!$J$4</f>
        <v>2.0773857593891365</v>
      </c>
      <c r="D43" s="20">
        <f t="shared" si="0"/>
        <v>8.5355151550609606E-4</v>
      </c>
    </row>
    <row r="44" spans="2:14">
      <c r="B44" s="22" t="s">
        <v>36</v>
      </c>
      <c r="C44" s="9">
        <f>[2]AMP!$J$4</f>
        <v>1.998472572427227</v>
      </c>
      <c r="D44" s="20">
        <f t="shared" si="0"/>
        <v>8.2112784550627854E-4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6.9717467843185903E-4</v>
      </c>
    </row>
    <row r="46" spans="2:14">
      <c r="B46" s="22" t="s">
        <v>40</v>
      </c>
      <c r="C46" s="9">
        <f>[2]SHPING!$J$4</f>
        <v>1.3389846664074512</v>
      </c>
      <c r="D46" s="20">
        <f t="shared" si="0"/>
        <v>5.5015896112986572E-4</v>
      </c>
    </row>
    <row r="47" spans="2:14">
      <c r="B47" s="22" t="s">
        <v>23</v>
      </c>
      <c r="C47" s="9">
        <f>[2]LUNA!J4</f>
        <v>1.1348249002233073</v>
      </c>
      <c r="D47" s="20">
        <f t="shared" si="0"/>
        <v>4.6627426275632514E-4</v>
      </c>
    </row>
    <row r="48" spans="2:14">
      <c r="B48" s="7" t="s">
        <v>28</v>
      </c>
      <c r="C48" s="1">
        <f>[2]ATLAS!O46</f>
        <v>0.96279903427426028</v>
      </c>
      <c r="D48" s="20">
        <f t="shared" si="0"/>
        <v>3.9559266790884987E-4</v>
      </c>
    </row>
    <row r="49" spans="2:4">
      <c r="B49" s="7" t="s">
        <v>25</v>
      </c>
      <c r="C49" s="1">
        <f>[2]POLIS!J4</f>
        <v>0.82079054465417067</v>
      </c>
      <c r="D49" s="20">
        <f t="shared" si="0"/>
        <v>3.3724454407959924E-4</v>
      </c>
    </row>
    <row r="50" spans="2:4">
      <c r="B50" s="22" t="s">
        <v>43</v>
      </c>
      <c r="C50" s="9">
        <f>[2]TRX!$J$4</f>
        <v>0.70309966885343789</v>
      </c>
      <c r="D50" s="20">
        <f t="shared" si="0"/>
        <v>2.8888798586842979E-4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2023-08-20T15:41:17Z</dcterms:modified>
</cp:coreProperties>
</file>