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19" l="1"/>
  <c r="T2"/>
  <c r="C26" i="2" l="1"/>
  <c r="C16" i="1" l="1"/>
  <c r="C4"/>
  <c r="C39"/>
  <c r="C28"/>
  <c r="Q2" l="1"/>
  <c r="C47" l="1"/>
  <c r="C45" l="1"/>
  <c r="C43" l="1"/>
  <c r="C46"/>
  <c r="C30"/>
  <c r="C18"/>
  <c r="C49" l="1"/>
  <c r="C17" l="1"/>
  <c r="C44" l="1"/>
  <c r="C38" l="1"/>
  <c r="C35" l="1"/>
  <c r="C42"/>
  <c r="C25"/>
  <c r="C48"/>
  <c r="C32"/>
  <c r="C22"/>
  <c r="C29"/>
  <c r="C33" l="1"/>
  <c r="C50"/>
  <c r="C36"/>
  <c r="C41"/>
  <c r="C34"/>
  <c r="C37"/>
  <c r="C23"/>
  <c r="C26"/>
  <c r="C20"/>
  <c r="C40" l="1"/>
  <c r="C21"/>
  <c r="C24" l="1"/>
  <c r="C13" l="1"/>
  <c r="C12"/>
  <c r="C27" l="1"/>
  <c r="C31" l="1"/>
  <c r="C15"/>
  <c r="C14" l="1"/>
  <c r="C7" l="1"/>
  <c r="N8" l="1"/>
  <c r="D38"/>
  <c r="D21"/>
  <c r="D13"/>
  <c r="D19"/>
  <c r="D34"/>
  <c r="Q3"/>
  <c r="D15"/>
  <c r="D29"/>
  <c r="D46"/>
  <c r="D30"/>
  <c r="D37"/>
  <c r="D28"/>
  <c r="D16"/>
  <c r="D35"/>
  <c r="D41"/>
  <c r="D49"/>
  <c r="D31"/>
  <c r="D27"/>
  <c r="D20"/>
  <c r="D22"/>
  <c r="M8"/>
  <c r="D17"/>
  <c r="M9"/>
  <c r="D25"/>
  <c r="D33"/>
  <c r="D7"/>
  <c r="E7" s="1"/>
  <c r="D45"/>
  <c r="D43"/>
  <c r="D23"/>
  <c r="N9"/>
  <c r="D32"/>
  <c r="D39"/>
  <c r="D40"/>
  <c r="D50"/>
  <c r="D42"/>
  <c r="D26"/>
  <c r="D47"/>
  <c r="D36"/>
  <c r="D24"/>
  <c r="D44"/>
  <c r="D48"/>
  <c r="D18"/>
  <c r="D12"/>
  <c r="D14"/>
  <c r="M10" l="1"/>
  <c r="N10"/>
  <c r="M11" l="1"/>
  <c r="N11"/>
  <c r="N12" l="1"/>
  <c r="M12"/>
  <c r="N13" l="1"/>
  <c r="M13"/>
  <c r="N14" l="1"/>
  <c r="M14"/>
  <c r="N15" l="1"/>
  <c r="M15"/>
  <c r="M16" l="1"/>
  <c r="N16"/>
  <c r="N17" l="1"/>
  <c r="M17"/>
  <c r="N18" l="1"/>
  <c r="M18"/>
  <c r="M19" l="1"/>
  <c r="N19"/>
  <c r="N20" l="1"/>
  <c r="M20"/>
  <c r="N21" l="1"/>
  <c r="M21"/>
  <c r="M22" s="1"/>
  <c r="M23" l="1"/>
  <c r="N23"/>
  <c r="N24" l="1"/>
  <c r="M24"/>
  <c r="N25" l="1"/>
  <c r="M25"/>
  <c r="N26" l="1"/>
  <c r="M26"/>
  <c r="M27" l="1"/>
  <c r="N27"/>
  <c r="M28" l="1"/>
  <c r="N28"/>
  <c r="M29" l="1"/>
  <c r="N29"/>
  <c r="M30" l="1"/>
  <c r="N30"/>
  <c r="N31" l="1"/>
  <c r="M31"/>
  <c r="N32" l="1"/>
  <c r="M32"/>
  <c r="N33" l="1"/>
  <c r="M33"/>
  <c r="N34" l="1"/>
  <c r="M34"/>
  <c r="N35" l="1"/>
  <c r="M35"/>
  <c r="N36" l="1"/>
  <c r="M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<sst xmlns="http://schemas.openxmlformats.org/spreadsheetml/2006/main" count="100" uniqueCount="61">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</sst>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BTC</c:v>
                </c:pt>
                <c:pt idx="1">
                  <c:v>ETH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1018.0154112888533</c:v>
                </c:pt>
                <c:pt idx="1">
                  <c:v>939.13201566550424</c:v>
                </c:pt>
                <c:pt idx="2">
                  <c:v>951.64069023632726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939.13201566550424</v>
          </cell>
        </row>
      </sheetData>
      <sheetData sheetId="1">
        <row r="4">
          <cell r="J4">
            <v>1018.0154112888533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0.95997990118057885</v>
          </cell>
        </row>
      </sheetData>
      <sheetData sheetId="4">
        <row r="46">
          <cell r="M46">
            <v>82.26</v>
          </cell>
          <cell r="O46">
            <v>2.1301842722135955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30.564267250261029</v>
          </cell>
        </row>
      </sheetData>
      <sheetData sheetId="8">
        <row r="4">
          <cell r="J4">
            <v>6.3997452294986905</v>
          </cell>
        </row>
      </sheetData>
      <sheetData sheetId="9">
        <row r="4">
          <cell r="J4">
            <v>14.846828255638973</v>
          </cell>
        </row>
      </sheetData>
      <sheetData sheetId="10">
        <row r="4">
          <cell r="J4">
            <v>8.6621836604579521</v>
          </cell>
        </row>
      </sheetData>
      <sheetData sheetId="11">
        <row r="4">
          <cell r="J4">
            <v>31.257940309414145</v>
          </cell>
        </row>
      </sheetData>
      <sheetData sheetId="12">
        <row r="4">
          <cell r="J4">
            <v>1.4985318944840713</v>
          </cell>
        </row>
      </sheetData>
      <sheetData sheetId="13">
        <row r="4">
          <cell r="J4">
            <v>145.95223364066129</v>
          </cell>
        </row>
      </sheetData>
      <sheetData sheetId="14">
        <row r="4">
          <cell r="J4">
            <v>4.1845143024204159</v>
          </cell>
        </row>
      </sheetData>
      <sheetData sheetId="15">
        <row r="4">
          <cell r="J4">
            <v>28.026233594730844</v>
          </cell>
        </row>
      </sheetData>
      <sheetData sheetId="16">
        <row r="4">
          <cell r="J4">
            <v>3.5906619013360017</v>
          </cell>
        </row>
      </sheetData>
      <sheetData sheetId="17">
        <row r="4">
          <cell r="J4">
            <v>7.1080229194451059</v>
          </cell>
        </row>
      </sheetData>
      <sheetData sheetId="18">
        <row r="4">
          <cell r="J4">
            <v>9.1937098813241214</v>
          </cell>
        </row>
      </sheetData>
      <sheetData sheetId="19">
        <row r="4">
          <cell r="J4">
            <v>8.7385244155459869</v>
          </cell>
        </row>
      </sheetData>
      <sheetData sheetId="20">
        <row r="4">
          <cell r="J4">
            <v>11.266241810882383</v>
          </cell>
        </row>
      </sheetData>
      <sheetData sheetId="21">
        <row r="4">
          <cell r="J4">
            <v>1.1632181672546305</v>
          </cell>
        </row>
      </sheetData>
      <sheetData sheetId="22">
        <row r="4">
          <cell r="J4">
            <v>21.67596674480971</v>
          </cell>
        </row>
      </sheetData>
      <sheetData sheetId="23">
        <row r="4">
          <cell r="J4">
            <v>33.101574272476874</v>
          </cell>
        </row>
      </sheetData>
      <sheetData sheetId="24">
        <row r="4">
          <cell r="J4">
            <v>39.100067753344042</v>
          </cell>
        </row>
      </sheetData>
      <sheetData sheetId="25">
        <row r="4">
          <cell r="J4">
            <v>25.59249016909596</v>
          </cell>
        </row>
      </sheetData>
      <sheetData sheetId="26">
        <row r="4">
          <cell r="J4">
            <v>3.4049895656787585</v>
          </cell>
        </row>
      </sheetData>
      <sheetData sheetId="27">
        <row r="4">
          <cell r="J4">
            <v>174.24797667985149</v>
          </cell>
        </row>
      </sheetData>
      <sheetData sheetId="28">
        <row r="4">
          <cell r="J4">
            <v>0.87183854321262555</v>
          </cell>
        </row>
      </sheetData>
      <sheetData sheetId="29">
        <row r="4">
          <cell r="J4">
            <v>7.712895399471952</v>
          </cell>
        </row>
      </sheetData>
      <sheetData sheetId="30">
        <row r="4">
          <cell r="J4">
            <v>17.245839270404428</v>
          </cell>
        </row>
      </sheetData>
      <sheetData sheetId="31">
        <row r="4">
          <cell r="J4">
            <v>5.5279489790121943</v>
          </cell>
        </row>
      </sheetData>
      <sheetData sheetId="32">
        <row r="4">
          <cell r="J4">
            <v>1.8706073029498047</v>
          </cell>
        </row>
      </sheetData>
      <sheetData sheetId="33">
        <row r="4">
          <cell r="J4">
            <v>2.3814867069676047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2" sqref="N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45.14</f>
        <v>45.14</v>
      </c>
      <c r="J2" t="s">
        <v>6</v>
      </c>
      <c r="K2" s="9">
        <v>16.97</v>
      </c>
      <c r="M2" t="s">
        <v>7</v>
      </c>
      <c r="N2" s="9">
        <f>93.5</f>
        <v>93.5</v>
      </c>
      <c r="P2" t="s">
        <v>8</v>
      </c>
      <c r="Q2" s="10">
        <f>N2+K2+H2</f>
        <v>155.61000000000001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5.3063198116370731E-2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2932.5409233483833</v>
      </c>
      <c r="D7" s="20">
        <f>(C7*[1]Feuil1!$K$2-C4)/C4</f>
        <v>7.0012927123909038E-2</v>
      </c>
      <c r="E7" s="31">
        <f>C7-C7/(1+D7)</f>
        <v>191.88158268904272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1018.0154112888533</v>
      </c>
    </row>
    <row r="9" spans="2:20">
      <c r="M9" s="17" t="str">
        <f>IF(C13&gt;C7*[2]Params!F8,B13,"Others")</f>
        <v>ETH</v>
      </c>
      <c r="N9" s="18">
        <f>IF(C13&gt;C7*0.1,C13,C7)</f>
        <v>939.13201566550424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951.64069023632726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4</v>
      </c>
      <c r="C12" s="1">
        <f>[2]BTC!J4</f>
        <v>1018.0154112888533</v>
      </c>
      <c r="D12" s="20">
        <f>C12/$C$7</f>
        <v>0.34714448592467739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939.13201566550424</v>
      </c>
      <c r="D13" s="20">
        <f t="shared" ref="D13:D50" si="0">C13/$C$7</f>
        <v>0.32024515265526138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174.24797667985149</v>
      </c>
      <c r="D14" s="20">
        <f t="shared" si="0"/>
        <v>5.9418770695583226E-2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145.95223364066129</v>
      </c>
      <c r="D15" s="20">
        <f t="shared" si="0"/>
        <v>4.9769888112597124E-2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7</v>
      </c>
      <c r="C16" s="1">
        <f>$N$2</f>
        <v>93.5</v>
      </c>
      <c r="D16" s="20">
        <f t="shared" si="0"/>
        <v>3.1883613031814556E-2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2.8050759443818882E-2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2.3580233595186916E-2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45.14</v>
      </c>
      <c r="D19" s="20">
        <f>C19/$C$7</f>
        <v>1.5392794569584053E-2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39.100067753344042</v>
      </c>
      <c r="D20" s="20">
        <f t="shared" si="0"/>
        <v>1.3333170371821948E-2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33.101574272476874</v>
      </c>
      <c r="D21" s="20">
        <f t="shared" si="0"/>
        <v>1.1287676843288994E-2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47</v>
      </c>
      <c r="C22" s="9">
        <f>[2]AVAX!$J$4</f>
        <v>31.257940309414145</v>
      </c>
      <c r="D22" s="20">
        <f t="shared" si="0"/>
        <v>1.0658995433122121E-2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30.564267250261029</v>
      </c>
      <c r="D23" s="20">
        <f t="shared" si="0"/>
        <v>1.0422452081372036E-2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28.026233594730844</v>
      </c>
      <c r="D24" s="20">
        <f t="shared" si="0"/>
        <v>9.5569795366164615E-3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25.59249016909596</v>
      </c>
      <c r="D25" s="20">
        <f t="shared" si="0"/>
        <v>8.7270700863312702E-3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21.67596674480971</v>
      </c>
      <c r="D26" s="20">
        <f t="shared" si="0"/>
        <v>7.3915308639785427E-3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17.245839270404428</v>
      </c>
      <c r="D27" s="20">
        <f t="shared" si="0"/>
        <v>5.8808520396411322E-3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16.97</v>
      </c>
      <c r="D28" s="20">
        <f t="shared" si="0"/>
        <v>5.786790514972117E-3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14.846828255638973</v>
      </c>
      <c r="D29" s="20">
        <f t="shared" si="0"/>
        <v>5.0627863834503024E-3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22</v>
      </c>
      <c r="C30" s="1">
        <f>-[2]BIGTIME!$C$4</f>
        <v>13</v>
      </c>
      <c r="D30" s="20">
        <f t="shared" si="0"/>
        <v>4.4330157156533606E-3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54</v>
      </c>
      <c r="C31" s="9">
        <f>[2]LINK!$J$4</f>
        <v>8.7385244155459869</v>
      </c>
      <c r="D31" s="20">
        <f t="shared" si="0"/>
        <v>2.9798473896719968E-3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11.266241810882383</v>
      </c>
      <c r="D32" s="20">
        <f t="shared" si="0"/>
        <v>3.841802077230198E-3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9.1937098813241214</v>
      </c>
      <c r="D33" s="20">
        <f t="shared" si="0"/>
        <v>3.1350661837744168E-3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31</v>
      </c>
      <c r="C34" s="9">
        <f>[2]ATOM!$J$4</f>
        <v>8.6621836604579521</v>
      </c>
      <c r="D34" s="20">
        <f t="shared" si="0"/>
        <v>2.9538150998989119E-3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7.712895399471952</v>
      </c>
      <c r="D35" s="20">
        <f t="shared" si="0"/>
        <v>2.6301066553115126E-3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7.1080229194451059</v>
      </c>
      <c r="D36" s="20">
        <f t="shared" si="0"/>
        <v>2.4238444083941875E-3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46</v>
      </c>
      <c r="C37" s="9">
        <f>[2]ALGO!$J$4</f>
        <v>6.3997452294986905</v>
      </c>
      <c r="D37" s="20">
        <f t="shared" si="0"/>
        <v>2.1823208598881014E-3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37</v>
      </c>
      <c r="C38" s="9">
        <f>[2]GRT!$J$4</f>
        <v>5.5279489790121943</v>
      </c>
      <c r="D38" s="20">
        <f t="shared" si="0"/>
        <v>1.8850372845608467E-3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5.4</v>
      </c>
      <c r="D39" s="20">
        <f t="shared" si="0"/>
        <v>1.8414065280406267E-3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4.1845143024204159</v>
      </c>
      <c r="D40" s="20">
        <f t="shared" si="0"/>
        <v>1.4269244357696894E-3</v>
      </c>
    </row>
    <row r="41" spans="2:14">
      <c r="B41" s="22" t="s">
        <v>33</v>
      </c>
      <c r="C41" s="1">
        <f>[2]EGLD!$J$4</f>
        <v>3.5906619013360017</v>
      </c>
      <c r="D41" s="20">
        <f t="shared" si="0"/>
        <v>1.2244200490938671E-3</v>
      </c>
    </row>
    <row r="42" spans="2:14">
      <c r="B42" s="22" t="s">
        <v>56</v>
      </c>
      <c r="C42" s="9">
        <f>[2]SHIB!$J$4</f>
        <v>3.4049895656787585</v>
      </c>
      <c r="D42" s="20">
        <f t="shared" si="0"/>
        <v>1.1611055581761266E-3</v>
      </c>
    </row>
    <row r="43" spans="2:14">
      <c r="B43" s="22" t="s">
        <v>40</v>
      </c>
      <c r="C43" s="9">
        <f>[2]SHPING!$J$4</f>
        <v>2.3814867069676047</v>
      </c>
      <c r="D43" s="20">
        <f t="shared" si="0"/>
        <v>8.120898460466893E-4</v>
      </c>
    </row>
    <row r="44" spans="2:14">
      <c r="B44" s="7" t="s">
        <v>28</v>
      </c>
      <c r="C44" s="1">
        <f>[2]ATLAS!O46</f>
        <v>2.1301842722135955</v>
      </c>
      <c r="D44" s="20">
        <f t="shared" si="0"/>
        <v>7.2639541199696043E-4</v>
      </c>
    </row>
    <row r="45" spans="2:14">
      <c r="B45" s="22" t="s">
        <v>50</v>
      </c>
      <c r="C45" s="9">
        <f>[2]KAVA!$J$4</f>
        <v>1.8706073029498047</v>
      </c>
      <c r="D45" s="20">
        <f t="shared" si="0"/>
        <v>6.3787935167634088E-4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5.7860866884769553E-4</v>
      </c>
    </row>
    <row r="47" spans="2:14">
      <c r="B47" s="22" t="s">
        <v>36</v>
      </c>
      <c r="C47" s="9">
        <f>[2]AMP!$J$4</f>
        <v>1.4985318944840713</v>
      </c>
      <c r="D47" s="20">
        <f t="shared" si="0"/>
        <v>5.1100118758889935E-4</v>
      </c>
    </row>
    <row r="48" spans="2:14">
      <c r="B48" s="22" t="s">
        <v>23</v>
      </c>
      <c r="C48" s="9">
        <f>[2]LUNA!J4</f>
        <v>1.1632181672546305</v>
      </c>
      <c r="D48" s="20">
        <f t="shared" si="0"/>
        <v>3.9665880124409812E-4</v>
      </c>
    </row>
    <row r="49" spans="2:4">
      <c r="B49" s="7" t="s">
        <v>25</v>
      </c>
      <c r="C49" s="1">
        <f>[2]POLIS!J4</f>
        <v>0.95997990118057885</v>
      </c>
      <c r="D49" s="20">
        <f t="shared" si="0"/>
        <v>3.2735430681883582E-4</v>
      </c>
    </row>
    <row r="50" spans="2:4">
      <c r="B50" s="22" t="s">
        <v>43</v>
      </c>
      <c r="C50" s="9">
        <f>[2]TRX!$J$4</f>
        <v>0.87183854321262555</v>
      </c>
      <c r="D50" s="20">
        <f t="shared" si="0"/>
        <v>2.9729799719799234E-4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2023-10-25T18:41:33Z</dcterms:modified>
</cp:coreProperties>
</file>