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7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8" l="1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<sst xmlns="http://schemas.openxmlformats.org/spreadsheetml/2006/main" count="107" uniqueCount="67">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</sst>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1352.8978902357742</c:v>
                </c:pt>
                <c:pt idx="1">
                  <c:v>1250.4088724055521</c:v>
                </c:pt>
                <c:pt idx="2">
                  <c:v>553.70000000000005</c:v>
                </c:pt>
                <c:pt idx="3">
                  <c:v>262.69361946305747</c:v>
                </c:pt>
                <c:pt idx="4">
                  <c:v>235.82470502159424</c:v>
                </c:pt>
                <c:pt idx="5">
                  <c:v>840.03785073274548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1352.8978902357742</v>
          </cell>
        </row>
      </sheetData>
      <sheetData sheetId="1">
        <row r="4">
          <cell r="J4">
            <v>1250.4088724055521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2.6438025649541892</v>
          </cell>
        </row>
      </sheetData>
      <sheetData sheetId="4">
        <row r="47">
          <cell r="M47">
            <v>111.75</v>
          </cell>
          <cell r="O47">
            <v>2.0256864452183017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3.3853008441471566</v>
          </cell>
        </row>
      </sheetData>
      <sheetData sheetId="8">
        <row r="4">
          <cell r="J4">
            <v>45.709677886580266</v>
          </cell>
        </row>
      </sheetData>
      <sheetData sheetId="9">
        <row r="4">
          <cell r="J4">
            <v>11.421572582406473</v>
          </cell>
        </row>
      </sheetData>
      <sheetData sheetId="10">
        <row r="4">
          <cell r="J4">
            <v>23.97073840692838</v>
          </cell>
        </row>
      </sheetData>
      <sheetData sheetId="11">
        <row r="4">
          <cell r="J4">
            <v>14.040574339907609</v>
          </cell>
        </row>
      </sheetData>
      <sheetData sheetId="12">
        <row r="4">
          <cell r="J4">
            <v>55.195321562528214</v>
          </cell>
        </row>
      </sheetData>
      <sheetData sheetId="13">
        <row r="4">
          <cell r="J4">
            <v>3.606042783610655</v>
          </cell>
        </row>
      </sheetData>
      <sheetData sheetId="14">
        <row r="4">
          <cell r="J4">
            <v>235.82470502159424</v>
          </cell>
        </row>
      </sheetData>
      <sheetData sheetId="15">
        <row r="4">
          <cell r="J4">
            <v>5.6412592052777342</v>
          </cell>
        </row>
      </sheetData>
      <sheetData sheetId="16">
        <row r="4">
          <cell r="J4">
            <v>36.95388400988746</v>
          </cell>
        </row>
      </sheetData>
      <sheetData sheetId="17">
        <row r="4">
          <cell r="J4">
            <v>5.0531615760502131</v>
          </cell>
        </row>
      </sheetData>
      <sheetData sheetId="18">
        <row r="4">
          <cell r="J4">
            <v>5.2331780173603297</v>
          </cell>
        </row>
      </sheetData>
      <sheetData sheetId="19">
        <row r="4">
          <cell r="J4">
            <v>15.382603781274023</v>
          </cell>
        </row>
      </sheetData>
      <sheetData sheetId="20">
        <row r="4">
          <cell r="J4">
            <v>2.7324208382831574</v>
          </cell>
        </row>
      </sheetData>
      <sheetData sheetId="21">
        <row r="4">
          <cell r="J4">
            <v>13.742890505316071</v>
          </cell>
        </row>
      </sheetData>
      <sheetData sheetId="22">
        <row r="4">
          <cell r="J4">
            <v>9.7275027873925843</v>
          </cell>
        </row>
      </sheetData>
      <sheetData sheetId="23">
        <row r="4">
          <cell r="J4">
            <v>12.381081742121154</v>
          </cell>
        </row>
      </sheetData>
      <sheetData sheetId="24">
        <row r="4">
          <cell r="J4">
            <v>3.6112004262333746</v>
          </cell>
        </row>
      </sheetData>
      <sheetData sheetId="25">
        <row r="4">
          <cell r="J4">
            <v>18.458471869547264</v>
          </cell>
        </row>
      </sheetData>
      <sheetData sheetId="26">
        <row r="4">
          <cell r="J4">
            <v>58.96567007926415</v>
          </cell>
        </row>
      </sheetData>
      <sheetData sheetId="27">
        <row r="4">
          <cell r="J4">
            <v>1.775025978137929</v>
          </cell>
        </row>
      </sheetData>
      <sheetData sheetId="28">
        <row r="4">
          <cell r="J4">
            <v>40.903806323653839</v>
          </cell>
        </row>
      </sheetData>
      <sheetData sheetId="29">
        <row r="4">
          <cell r="J4">
            <v>38.297141045987338</v>
          </cell>
        </row>
      </sheetData>
      <sheetData sheetId="30">
        <row r="4">
          <cell r="J4">
            <v>2.5883722135296718</v>
          </cell>
        </row>
      </sheetData>
      <sheetData sheetId="31">
        <row r="4">
          <cell r="J4">
            <v>4.6435869215450776</v>
          </cell>
        </row>
      </sheetData>
      <sheetData sheetId="32">
        <row r="4">
          <cell r="J4">
            <v>2.9123603074469218</v>
          </cell>
        </row>
      </sheetData>
      <sheetData sheetId="33">
        <row r="4">
          <cell r="J4">
            <v>262.69361946305747</v>
          </cell>
        </row>
      </sheetData>
      <sheetData sheetId="34">
        <row r="4">
          <cell r="J4">
            <v>0.98334238306541721</v>
          </cell>
        </row>
      </sheetData>
      <sheetData sheetId="35">
        <row r="4">
          <cell r="J4">
            <v>13.570126001528262</v>
          </cell>
        </row>
      </sheetData>
      <sheetData sheetId="36">
        <row r="4">
          <cell r="J4">
            <v>19.530407070263131</v>
          </cell>
        </row>
      </sheetData>
      <sheetData sheetId="37">
        <row r="4">
          <cell r="J4">
            <v>11.08760828271282</v>
          </cell>
        </row>
      </sheetData>
      <sheetData sheetId="38">
        <row r="4">
          <cell r="J4">
            <v>10.297238350586602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0.13808504264777982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4495.5629378587228</v>
      </c>
      <c r="D7" s="20">
        <f>(C7*[1]Feuil1!$K$2-C4)/C4</f>
        <v>0.57708645853949025</v>
      </c>
      <c r="E7" s="31">
        <f>C7-C7/(1+D7)</f>
        <v>1645.0134873092725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1352.8978902357742</v>
      </c>
    </row>
    <row r="9" spans="2:20">
      <c r="M9" s="17" t="str">
        <f>IF(C13&gt;C7*Params!F8,B13,"Others")</f>
        <v>BTC</v>
      </c>
      <c r="N9" s="18">
        <f>IF(C13&gt;C7*0.1,C13,C7)</f>
        <v>1250.4088724055521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262.69361946305747</v>
      </c>
    </row>
    <row r="12" spans="2:20">
      <c r="B12" s="7" t="s">
        <v>19</v>
      </c>
      <c r="C12" s="1">
        <f>[2]ETH!J4</f>
        <v>1352.8978902357742</v>
      </c>
      <c r="D12" s="20">
        <f>C12/$C$7</f>
        <v>0.3009407073010909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235.82470502159424</v>
      </c>
    </row>
    <row r="13" spans="2:20">
      <c r="B13" s="7" t="s">
        <v>4</v>
      </c>
      <c r="C13" s="1">
        <f>[2]BTC!J4</f>
        <v>1250.4088724055521</v>
      </c>
      <c r="D13" s="20">
        <f t="shared" ref="D13:D55" si="0">C13/$C$7</f>
        <v>0.27814289104383733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840.03785073274548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0.12316588771054607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262.69361946305747</v>
      </c>
      <c r="D15" s="20">
        <f t="shared" si="0"/>
        <v>5.8433976588520592E-2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235.82470502159424</v>
      </c>
      <c r="D16" s="20">
        <f t="shared" si="0"/>
        <v>5.2457213541741599E-2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2.4857843510300744E-2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2.0019739739839525E-2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1.391371911918847E-2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58.96567007926415</v>
      </c>
      <c r="D20" s="20">
        <f t="shared" si="0"/>
        <v>1.3116415206356789E-2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55.195321562528214</v>
      </c>
      <c r="D21" s="20">
        <f t="shared" si="0"/>
        <v>1.2277733028206306E-2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1.12777867201096E-2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45.709677886580266</v>
      </c>
      <c r="D23" s="20">
        <f t="shared" si="0"/>
        <v>1.0167731720902611E-2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40.903806323653839</v>
      </c>
      <c r="D24" s="20">
        <f t="shared" si="0"/>
        <v>9.0987061885372447E-3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38.297141045987338</v>
      </c>
      <c r="D25" s="20">
        <f t="shared" si="0"/>
        <v>8.5188755168954678E-3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36.95388400988746</v>
      </c>
      <c r="D26" s="20">
        <f t="shared" si="0"/>
        <v>8.2200793361573814E-3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23.97073840692838</v>
      </c>
      <c r="D27" s="20">
        <f t="shared" si="0"/>
        <v>5.3320882697609076E-3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19.530407070263131</v>
      </c>
      <c r="D28" s="20">
        <f t="shared" si="0"/>
        <v>4.3443740728865516E-3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18.458471869547264</v>
      </c>
      <c r="D29" s="20">
        <f t="shared" si="0"/>
        <v>4.1059311424831704E-3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3.6413682171241449E-3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15.382603781274023</v>
      </c>
      <c r="D31" s="20">
        <f t="shared" si="0"/>
        <v>3.4217302691353035E-3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14.040574339907609</v>
      </c>
      <c r="D32" s="20">
        <f t="shared" si="0"/>
        <v>3.1232071564757718E-3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13.742890505316071</v>
      </c>
      <c r="D33" s="20">
        <f t="shared" si="0"/>
        <v>3.0569899021059936E-3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13.570126001528262</v>
      </c>
      <c r="D34" s="20">
        <f t="shared" si="0"/>
        <v>3.0185598976380556E-3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12.381081742121154</v>
      </c>
      <c r="D35" s="20">
        <f t="shared" si="0"/>
        <v>2.7540670463882715E-3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11.421572582406473</v>
      </c>
      <c r="D36" s="20">
        <f t="shared" si="0"/>
        <v>2.5406323391051603E-3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11.08760828271282</v>
      </c>
      <c r="D37" s="20">
        <f t="shared" si="0"/>
        <v>2.4663448017466635E-3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10.297238350586602</v>
      </c>
      <c r="D38" s="20">
        <f t="shared" si="0"/>
        <v>2.2905336868648688E-3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2.335636302981278E-3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9.7275027873925843</v>
      </c>
      <c r="D40" s="20">
        <f t="shared" si="0"/>
        <v>2.16380082357959E-3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5.6412592052777342</v>
      </c>
      <c r="D41" s="20">
        <f t="shared" si="0"/>
        <v>1.2548504566070465E-3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5.2331780173603297</v>
      </c>
      <c r="D42" s="20">
        <f t="shared" si="0"/>
        <v>1.1640762435533691E-3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5.0531615760502131</v>
      </c>
      <c r="D43" s="20">
        <f t="shared" si="0"/>
        <v>1.1240331068431398E-3</v>
      </c>
    </row>
    <row r="44" spans="2:14">
      <c r="B44" s="22" t="s">
        <v>56</v>
      </c>
      <c r="C44" s="9">
        <f>[2]SHIB!$J$4</f>
        <v>4.6435869215450776</v>
      </c>
      <c r="D44" s="20">
        <f t="shared" si="0"/>
        <v>1.0329266847628341E-3</v>
      </c>
    </row>
    <row r="45" spans="2:14">
      <c r="B45" s="22" t="s">
        <v>23</v>
      </c>
      <c r="C45" s="9">
        <f>[2]LUNA!J4</f>
        <v>3.6112004262333746</v>
      </c>
      <c r="D45" s="20">
        <f t="shared" si="0"/>
        <v>8.0328102979544138E-4</v>
      </c>
    </row>
    <row r="46" spans="2:14">
      <c r="B46" s="22" t="s">
        <v>36</v>
      </c>
      <c r="C46" s="9">
        <f>[2]AMP!$J$4</f>
        <v>3.606042783610655</v>
      </c>
      <c r="D46" s="20">
        <f t="shared" si="0"/>
        <v>8.0213375576235299E-4</v>
      </c>
    </row>
    <row r="47" spans="2:14">
      <c r="B47" s="22" t="s">
        <v>64</v>
      </c>
      <c r="C47" s="10">
        <f>[2]ACE!$J$4</f>
        <v>3.3853008441471566</v>
      </c>
      <c r="D47" s="20">
        <f t="shared" si="0"/>
        <v>7.530315760098347E-4</v>
      </c>
    </row>
    <row r="48" spans="2:14">
      <c r="B48" s="22" t="s">
        <v>40</v>
      </c>
      <c r="C48" s="9">
        <f>[2]SHPING!$J$4</f>
        <v>2.9123603074469218</v>
      </c>
      <c r="D48" s="20">
        <f t="shared" si="0"/>
        <v>6.4782994870807113E-4</v>
      </c>
    </row>
    <row r="49" spans="2:4">
      <c r="B49" s="22" t="s">
        <v>62</v>
      </c>
      <c r="C49" s="10">
        <f>[2]SEI!$J$4</f>
        <v>2.5883722135296718</v>
      </c>
      <c r="D49" s="20">
        <f t="shared" si="0"/>
        <v>5.7576153405218186E-4</v>
      </c>
    </row>
    <row r="50" spans="2:4">
      <c r="B50" s="22" t="s">
        <v>50</v>
      </c>
      <c r="C50" s="9">
        <f>[2]KAVA!$J$4</f>
        <v>2.7324208382831574</v>
      </c>
      <c r="D50" s="20">
        <f t="shared" si="0"/>
        <v>6.0780393380158843E-4</v>
      </c>
    </row>
    <row r="51" spans="2:4">
      <c r="B51" s="7" t="s">
        <v>25</v>
      </c>
      <c r="C51" s="1">
        <f>[2]POLIS!J4</f>
        <v>2.6438025649541892</v>
      </c>
      <c r="D51" s="20">
        <f t="shared" si="0"/>
        <v>5.8809154748781171E-4</v>
      </c>
    </row>
    <row r="52" spans="2:4">
      <c r="B52" s="7" t="s">
        <v>28</v>
      </c>
      <c r="C52" s="1">
        <f>[2]ATLAS!O47</f>
        <v>2.0256864452183017</v>
      </c>
      <c r="D52" s="20">
        <f t="shared" si="0"/>
        <v>4.5059683808656775E-4</v>
      </c>
    </row>
    <row r="53" spans="2:4">
      <c r="B53" s="22" t="s">
        <v>63</v>
      </c>
      <c r="C53" s="10">
        <f>[2]MEME!$J$4</f>
        <v>1.775025978137929</v>
      </c>
      <c r="D53" s="20">
        <f t="shared" si="0"/>
        <v>3.9483953459750468E-4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3.7743740293583747E-4</v>
      </c>
    </row>
    <row r="55" spans="2:4">
      <c r="B55" s="22" t="s">
        <v>43</v>
      </c>
      <c r="C55" s="9">
        <f>[2]TRX!$J$4</f>
        <v>0.98334238306541721</v>
      </c>
      <c r="D55" s="20">
        <f t="shared" si="0"/>
        <v>2.1873620649025816E-4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2023-12-28T14:34:57Z</dcterms:modified>
</cp:coreProperties>
</file>