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<sst xmlns="http://schemas.openxmlformats.org/spreadsheetml/2006/main" count="107" uniqueCount="67">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</sst>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1269.0519802177557</c:v>
                </c:pt>
                <c:pt idx="1">
                  <c:v>1276.318486797592</c:v>
                </c:pt>
                <c:pt idx="2">
                  <c:v>541.92999999999995</c:v>
                </c:pt>
                <c:pt idx="3">
                  <c:v>259.77401975396981</c:v>
                </c:pt>
                <c:pt idx="4">
                  <c:v>225.90057314309408</c:v>
                </c:pt>
                <c:pt idx="5">
                  <c:v>809.09454152155877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1269.0519802177557</v>
          </cell>
        </row>
      </sheetData>
      <sheetData sheetId="1">
        <row r="4">
          <cell r="J4">
            <v>1276.318486797592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2.5072507647844757</v>
          </cell>
        </row>
      </sheetData>
      <sheetData sheetId="4">
        <row r="47">
          <cell r="M47">
            <v>111.75</v>
          </cell>
          <cell r="O47">
            <v>2.1114557313354041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2.6038513706960686</v>
          </cell>
        </row>
      </sheetData>
      <sheetData sheetId="8">
        <row r="4">
          <cell r="J4">
            <v>38.880065401564458</v>
          </cell>
        </row>
      </sheetData>
      <sheetData sheetId="9">
        <row r="4">
          <cell r="J4">
            <v>9.7491557427249838</v>
          </cell>
        </row>
      </sheetData>
      <sheetData sheetId="10">
        <row r="4">
          <cell r="J4">
            <v>20.084512506210455</v>
          </cell>
        </row>
      </sheetData>
      <sheetData sheetId="11">
        <row r="4">
          <cell r="J4">
            <v>12.29722270267707</v>
          </cell>
        </row>
      </sheetData>
      <sheetData sheetId="12">
        <row r="4">
          <cell r="J4">
            <v>49.508783175124719</v>
          </cell>
        </row>
      </sheetData>
      <sheetData sheetId="13">
        <row r="4">
          <cell r="J4">
            <v>3.0710355446956732</v>
          </cell>
        </row>
      </sheetData>
      <sheetData sheetId="14">
        <row r="4">
          <cell r="J4">
            <v>225.90057314309408</v>
          </cell>
        </row>
      </sheetData>
      <sheetData sheetId="15">
        <row r="4">
          <cell r="J4">
            <v>5.030253469297354</v>
          </cell>
        </row>
      </sheetData>
      <sheetData sheetId="16">
        <row r="4">
          <cell r="J4">
            <v>44.814688860398213</v>
          </cell>
        </row>
      </sheetData>
      <sheetData sheetId="17">
        <row r="4">
          <cell r="J4">
            <v>5.8088264280642443</v>
          </cell>
        </row>
      </sheetData>
      <sheetData sheetId="18">
        <row r="4">
          <cell r="J4">
            <v>4.8864386078251645</v>
          </cell>
        </row>
      </sheetData>
      <sheetData sheetId="19">
        <row r="4">
          <cell r="J4">
            <v>12.867811856605904</v>
          </cell>
        </row>
      </sheetData>
      <sheetData sheetId="20">
        <row r="4">
          <cell r="J4">
            <v>2.3208268873009126</v>
          </cell>
        </row>
      </sheetData>
      <sheetData sheetId="21">
        <row r="4">
          <cell r="J4">
            <v>15.921851057224174</v>
          </cell>
        </row>
      </sheetData>
      <sheetData sheetId="22">
        <row r="4">
          <cell r="J4">
            <v>8.215454928130443</v>
          </cell>
        </row>
      </sheetData>
      <sheetData sheetId="23">
        <row r="4">
          <cell r="J4">
            <v>10.822347850082158</v>
          </cell>
        </row>
      </sheetData>
      <sheetData sheetId="24">
        <row r="4">
          <cell r="J4">
            <v>5.2585287512240768</v>
          </cell>
        </row>
      </sheetData>
      <sheetData sheetId="25">
        <row r="4">
          <cell r="J4">
            <v>15.742002058529218</v>
          </cell>
        </row>
      </sheetData>
      <sheetData sheetId="26">
        <row r="4">
          <cell r="J4">
            <v>48.572797454237502</v>
          </cell>
        </row>
      </sheetData>
      <sheetData sheetId="27">
        <row r="4">
          <cell r="J4">
            <v>1.5544373366080695</v>
          </cell>
        </row>
      </sheetData>
      <sheetData sheetId="28">
        <row r="4">
          <cell r="J4">
            <v>41.923167968049057</v>
          </cell>
        </row>
      </sheetData>
      <sheetData sheetId="29">
        <row r="4">
          <cell r="J4">
            <v>35.013530124256441</v>
          </cell>
        </row>
      </sheetData>
      <sheetData sheetId="30">
        <row r="4">
          <cell r="J4">
            <v>2.7508132675543071</v>
          </cell>
        </row>
      </sheetData>
      <sheetData sheetId="31">
        <row r="4">
          <cell r="J4">
            <v>4.2297511337486267</v>
          </cell>
        </row>
      </sheetData>
      <sheetData sheetId="32">
        <row r="4">
          <cell r="J4">
            <v>2.6892342212396474</v>
          </cell>
        </row>
      </sheetData>
      <sheetData sheetId="33">
        <row r="4">
          <cell r="J4">
            <v>259.77401975396981</v>
          </cell>
        </row>
      </sheetData>
      <sheetData sheetId="34">
        <row r="4">
          <cell r="J4">
            <v>0.97338671921111064</v>
          </cell>
        </row>
      </sheetData>
      <sheetData sheetId="35">
        <row r="4">
          <cell r="J4">
            <v>10.975573745253378</v>
          </cell>
        </row>
      </sheetData>
      <sheetData sheetId="36">
        <row r="4">
          <cell r="J4">
            <v>17.64350480990386</v>
          </cell>
        </row>
      </sheetData>
      <sheetData sheetId="37">
        <row r="4">
          <cell r="J4">
            <v>19.425343758854396</v>
          </cell>
        </row>
      </sheetData>
      <sheetData sheetId="38">
        <row r="4">
          <cell r="J4">
            <v>17.263843688147034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0.13669568365686904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4382.0696014339683</v>
      </c>
      <c r="D7" s="20">
        <f>(C7*[1]Feuil1!$K$2-C4)/C4</f>
        <v>0.53727191106588712</v>
      </c>
      <c r="E7" s="31">
        <f>C7-C7/(1+D7)</f>
        <v>1531.520150884518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1269.0519802177557</v>
      </c>
    </row>
    <row r="9" spans="2:20">
      <c r="M9" s="17" t="str">
        <f>IF(C13&gt;C7*Params!F8,B13,"Others")</f>
        <v>BTC</v>
      </c>
      <c r="N9" s="18">
        <f>IF(C13&gt;C7*0.1,C13,C7)</f>
        <v>1276.318486797592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259.77401975396981</v>
      </c>
    </row>
    <row r="12" spans="2:20">
      <c r="B12" s="7" t="s">
        <v>19</v>
      </c>
      <c r="C12" s="1">
        <f>[2]ETH!J4</f>
        <v>1269.0519802177557</v>
      </c>
      <c r="D12" s="20">
        <f>C12/$C$7</f>
        <v>0.2896010551275765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225.90057314309408</v>
      </c>
    </row>
    <row r="13" spans="2:20">
      <c r="B13" s="7" t="s">
        <v>4</v>
      </c>
      <c r="C13" s="1">
        <f>[2]BTC!J4</f>
        <v>1276.318486797592</v>
      </c>
      <c r="D13" s="20">
        <f t="shared" ref="D13:D55" si="0">C13/$C$7</f>
        <v>0.2912592913585707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809.09454152155877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0.12366987503408464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259.77401975396981</v>
      </c>
      <c r="D15" s="20">
        <f t="shared" si="0"/>
        <v>5.9281125902008167E-2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225.90057314309408</v>
      </c>
      <c r="D16" s="20">
        <f t="shared" si="0"/>
        <v>5.1551114813231498E-2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2.5501648801614527E-2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2.053824064559559E-2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1.4274077248688935E-2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48.572797454237502</v>
      </c>
      <c r="D20" s="20">
        <f t="shared" si="0"/>
        <v>1.1084442254943363E-2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49.508783175124719</v>
      </c>
      <c r="D21" s="20">
        <f t="shared" si="0"/>
        <v>1.1298036699125841E-2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1.1569875563685517E-2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38.880065401564458</v>
      </c>
      <c r="D23" s="20">
        <f t="shared" si="0"/>
        <v>8.8725348837091784E-3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41.923167968049057</v>
      </c>
      <c r="D24" s="20">
        <f t="shared" si="0"/>
        <v>9.5669790261501807E-3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35.013530124256441</v>
      </c>
      <c r="D25" s="20">
        <f t="shared" si="0"/>
        <v>7.9901811949309922E-3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44.814688860398213</v>
      </c>
      <c r="D26" s="20">
        <f t="shared" si="0"/>
        <v>1.0226831825248339E-2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20.084512506210455</v>
      </c>
      <c r="D27" s="20">
        <f t="shared" si="0"/>
        <v>4.5833394566891618E-3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17.64350480990386</v>
      </c>
      <c r="D28" s="20">
        <f t="shared" si="0"/>
        <v>4.0262949735280973E-3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15.742002058529218</v>
      </c>
      <c r="D29" s="20">
        <f t="shared" si="0"/>
        <v>3.5923669613503804E-3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1.4559330590988874E-3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12.867811856605904</v>
      </c>
      <c r="D31" s="20">
        <f t="shared" si="0"/>
        <v>2.9364690721468915E-3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12.29722270267707</v>
      </c>
      <c r="D32" s="20">
        <f t="shared" si="0"/>
        <v>2.8062591015562562E-3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15.921851057224174</v>
      </c>
      <c r="D33" s="20">
        <f t="shared" si="0"/>
        <v>3.6334089837400073E-3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10.975573745253378</v>
      </c>
      <c r="D34" s="20">
        <f t="shared" si="0"/>
        <v>2.504655275594386E-3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10.822347850082158</v>
      </c>
      <c r="D35" s="20">
        <f t="shared" si="0"/>
        <v>2.4696887166147938E-3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9.7491557427249838</v>
      </c>
      <c r="D36" s="20">
        <f t="shared" si="0"/>
        <v>2.2247834081719547E-3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19.425343758854396</v>
      </c>
      <c r="D37" s="20">
        <f t="shared" si="0"/>
        <v>4.4329153860307776E-3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17.263843688147034</v>
      </c>
      <c r="D38" s="20">
        <f t="shared" si="0"/>
        <v>3.939655290390115E-3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2.3961280753194859E-3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8.215454928130443</v>
      </c>
      <c r="D40" s="20">
        <f t="shared" si="0"/>
        <v>1.8747887814109696E-3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5.030253469297354</v>
      </c>
      <c r="D41" s="20">
        <f t="shared" si="0"/>
        <v>1.1479172917863462E-3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4.8864386078251645</v>
      </c>
      <c r="D42" s="20">
        <f t="shared" si="0"/>
        <v>1.1150983558604703E-3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5.8088264280642443</v>
      </c>
      <c r="D43" s="20">
        <f t="shared" si="0"/>
        <v>1.3255897227564325E-3</v>
      </c>
    </row>
    <row r="44" spans="2:14">
      <c r="B44" s="22" t="s">
        <v>56</v>
      </c>
      <c r="C44" s="9">
        <f>[2]SHIB!$J$4</f>
        <v>4.2297511337486267</v>
      </c>
      <c r="D44" s="20">
        <f t="shared" si="0"/>
        <v>9.6524051839900083E-4</v>
      </c>
    </row>
    <row r="45" spans="2:14">
      <c r="B45" s="22" t="s">
        <v>23</v>
      </c>
      <c r="C45" s="9">
        <f>[2]LUNA!J4</f>
        <v>5.2585287512240768</v>
      </c>
      <c r="D45" s="20">
        <f t="shared" si="0"/>
        <v>1.2000103214935929E-3</v>
      </c>
    </row>
    <row r="46" spans="2:14">
      <c r="B46" s="22" t="s">
        <v>36</v>
      </c>
      <c r="C46" s="9">
        <f>[2]AMP!$J$4</f>
        <v>3.0710355446956732</v>
      </c>
      <c r="D46" s="20">
        <f t="shared" si="0"/>
        <v>7.0081852275708303E-4</v>
      </c>
    </row>
    <row r="47" spans="2:14">
      <c r="B47" s="22" t="s">
        <v>64</v>
      </c>
      <c r="C47" s="10">
        <f>[2]ACE!$J$4</f>
        <v>2.6038513706960686</v>
      </c>
      <c r="D47" s="20">
        <f t="shared" si="0"/>
        <v>5.9420584507466432E-4</v>
      </c>
    </row>
    <row r="48" spans="2:14">
      <c r="B48" s="22" t="s">
        <v>40</v>
      </c>
      <c r="C48" s="9">
        <f>[2]SHPING!$J$4</f>
        <v>2.6892342212396474</v>
      </c>
      <c r="D48" s="20">
        <f t="shared" si="0"/>
        <v>6.1369043986878589E-4</v>
      </c>
    </row>
    <row r="49" spans="2:4">
      <c r="B49" s="22" t="s">
        <v>62</v>
      </c>
      <c r="C49" s="10">
        <f>[2]SEI!$J$4</f>
        <v>2.7508132675543071</v>
      </c>
      <c r="D49" s="20">
        <f t="shared" si="0"/>
        <v>6.2774294289030547E-4</v>
      </c>
    </row>
    <row r="50" spans="2:4">
      <c r="B50" s="22" t="s">
        <v>50</v>
      </c>
      <c r="C50" s="9">
        <f>[2]KAVA!$J$4</f>
        <v>2.3208268873009126</v>
      </c>
      <c r="D50" s="20">
        <f t="shared" si="0"/>
        <v>5.2961890120171887E-4</v>
      </c>
    </row>
    <row r="51" spans="2:4">
      <c r="B51" s="7" t="s">
        <v>25</v>
      </c>
      <c r="C51" s="1">
        <f>[2]POLIS!J4</f>
        <v>2.5072507647844757</v>
      </c>
      <c r="D51" s="20">
        <f t="shared" si="0"/>
        <v>5.7216132851107941E-4</v>
      </c>
    </row>
    <row r="52" spans="2:4">
      <c r="B52" s="7" t="s">
        <v>28</v>
      </c>
      <c r="C52" s="1">
        <f>[2]ATLAS!O47</f>
        <v>2.1114557313354041</v>
      </c>
      <c r="D52" s="20">
        <f t="shared" si="0"/>
        <v>4.8183984358542847E-4</v>
      </c>
    </row>
    <row r="53" spans="2:4">
      <c r="B53" s="22" t="s">
        <v>63</v>
      </c>
      <c r="C53" s="10">
        <f>[2]MEME!$J$4</f>
        <v>1.5544373366080695</v>
      </c>
      <c r="D53" s="20">
        <f t="shared" si="0"/>
        <v>3.5472675653061342E-4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3.8721283647451629E-4</v>
      </c>
    </row>
    <row r="55" spans="2:4">
      <c r="B55" s="22" t="s">
        <v>43</v>
      </c>
      <c r="C55" s="9">
        <f>[2]TRX!$J$4</f>
        <v>0.97338671921111064</v>
      </c>
      <c r="D55" s="20">
        <f t="shared" si="0"/>
        <v>2.2212945200427307E-4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2024-01-05T19:31:56Z</dcterms:modified>
</cp:coreProperties>
</file>