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5" l="1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3" l="1"/>
  <c r="C26" l="1"/>
  <c r="C32"/>
  <c r="C12" l="1"/>
  <c r="C7" l="1"/>
  <c r="D12" s="1"/>
  <c r="D32" l="1"/>
  <c r="D30"/>
  <c r="M9"/>
  <c r="D20"/>
  <c r="D35"/>
  <c r="Q3"/>
  <c r="D50"/>
  <c r="D19"/>
  <c r="D39"/>
  <c r="D28"/>
  <c r="D15"/>
  <c r="D38"/>
  <c r="D44"/>
  <c r="D24"/>
  <c r="D18"/>
  <c r="D23"/>
  <c r="D16"/>
  <c r="D43"/>
  <c r="D33"/>
  <c r="D22"/>
  <c r="D14"/>
  <c r="D47"/>
  <c r="D17"/>
  <c r="D7"/>
  <c r="E7" s="1"/>
  <c r="D46"/>
  <c r="D34"/>
  <c r="D27"/>
  <c r="D26"/>
  <c r="D42"/>
  <c r="D49"/>
  <c r="D13"/>
  <c r="D37"/>
  <c r="D41"/>
  <c r="D45"/>
  <c r="D36"/>
  <c r="D48"/>
  <c r="D29"/>
  <c r="D21"/>
  <c r="D31"/>
  <c r="N9"/>
  <c r="D25"/>
  <c r="D40"/>
  <c r="M8"/>
  <c r="N8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N20" l="1"/>
  <c r="M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<sst xmlns="http://schemas.openxmlformats.org/spreadsheetml/2006/main" count="95" uniqueCount="60">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</sst>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949.87458233591553</c:v>
                </c:pt>
                <c:pt idx="1">
                  <c:v>886.16570055599357</c:v>
                </c:pt>
                <c:pt idx="2">
                  <c:v>780.28839827650188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949.87458233591553</v>
          </cell>
        </row>
      </sheetData>
      <sheetData sheetId="1">
        <row r="4">
          <cell r="J4">
            <v>886.16570055599357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0.9567127528726691</v>
          </cell>
        </row>
      </sheetData>
      <sheetData sheetId="4">
        <row r="46">
          <cell r="M46">
            <v>76.27000000000001</v>
          </cell>
          <cell r="O46">
            <v>0.56844312960362764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27.089302578131168</v>
          </cell>
        </row>
      </sheetData>
      <sheetData sheetId="8">
        <row r="4">
          <cell r="J4">
            <v>8.5484597763273094</v>
          </cell>
        </row>
      </sheetData>
      <sheetData sheetId="9">
        <row r="4">
          <cell r="J4">
            <v>17.719166950974387</v>
          </cell>
        </row>
      </sheetData>
      <sheetData sheetId="10">
        <row r="4">
          <cell r="J4">
            <v>11.340161288126339</v>
          </cell>
        </row>
      </sheetData>
      <sheetData sheetId="11">
        <row r="4">
          <cell r="J4">
            <v>31.871448175319021</v>
          </cell>
        </row>
      </sheetData>
      <sheetData sheetId="12">
        <row r="4">
          <cell r="J4">
            <v>2.051598131014353</v>
          </cell>
        </row>
      </sheetData>
      <sheetData sheetId="13">
        <row r="4">
          <cell r="J4">
            <v>126.48143180719421</v>
          </cell>
        </row>
      </sheetData>
      <sheetData sheetId="14">
        <row r="4">
          <cell r="J4">
            <v>4.205643391956734</v>
          </cell>
        </row>
      </sheetData>
      <sheetData sheetId="15">
        <row r="4">
          <cell r="J4">
            <v>27.723846475867916</v>
          </cell>
        </row>
      </sheetData>
      <sheetData sheetId="16">
        <row r="4">
          <cell r="J4">
            <v>4.1170736840492044</v>
          </cell>
        </row>
      </sheetData>
      <sheetData sheetId="17">
        <row r="4">
          <cell r="J4">
            <v>5.9048891877876741</v>
          </cell>
        </row>
      </sheetData>
      <sheetData sheetId="18">
        <row r="4">
          <cell r="J4">
            <v>8.0000083601234859</v>
          </cell>
        </row>
      </sheetData>
      <sheetData sheetId="19">
        <row r="4">
          <cell r="J4">
            <v>6.3726043685810652</v>
          </cell>
        </row>
      </sheetData>
      <sheetData sheetId="20">
        <row r="4">
          <cell r="J4">
            <v>11.464882934625678</v>
          </cell>
        </row>
      </sheetData>
      <sheetData sheetId="21">
        <row r="4">
          <cell r="J4">
            <v>1.3166713534358807</v>
          </cell>
        </row>
      </sheetData>
      <sheetData sheetId="22">
        <row r="4">
          <cell r="J4">
            <v>31.659976754405957</v>
          </cell>
        </row>
      </sheetData>
      <sheetData sheetId="23">
        <row r="4">
          <cell r="J4">
            <v>30.360139845881797</v>
          </cell>
        </row>
      </sheetData>
      <sheetData sheetId="24">
        <row r="4">
          <cell r="J4">
            <v>26.047373889337731</v>
          </cell>
        </row>
      </sheetData>
      <sheetData sheetId="25">
        <row r="4">
          <cell r="J4">
            <v>25.653698708284011</v>
          </cell>
        </row>
      </sheetData>
      <sheetData sheetId="26">
        <row r="4">
          <cell r="J4">
            <v>3.5354533349806743</v>
          </cell>
        </row>
      </sheetData>
      <sheetData sheetId="27">
        <row r="4">
          <cell r="J4">
            <v>127.44556119365423</v>
          </cell>
        </row>
      </sheetData>
      <sheetData sheetId="28">
        <row r="4">
          <cell r="J4">
            <v>0.67884780073429729</v>
          </cell>
        </row>
      </sheetData>
      <sheetData sheetId="29">
        <row r="4">
          <cell r="J4">
            <v>7.0374452177970941</v>
          </cell>
        </row>
      </sheetData>
      <sheetData sheetId="30">
        <row r="4">
          <cell r="J4">
            <v>21.714927080033785</v>
          </cell>
        </row>
      </sheetData>
      <sheetData sheetId="31">
        <row r="4">
          <cell r="J4">
            <v>4.6478777229822823</v>
          </cell>
        </row>
      </sheetData>
      <sheetData sheetId="32">
        <row r="4">
          <cell r="J4">
            <v>2.732566841367722</v>
          </cell>
        </row>
      </sheetData>
      <sheetData sheetId="33">
        <row r="4">
          <cell r="J4">
            <v>1.7776749381815478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4.8499999999999996</v>
      </c>
      <c r="P2" t="s">
        <v>8</v>
      </c>
      <c r="Q2" s="10">
        <f>N2+K2+H2</f>
        <v>62.665999999999997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2.3732653682411606E-2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2640.4969641655412</v>
      </c>
      <c r="D7" s="20">
        <f>(C7*[1]Feuil1!$K$2-C4)/C4</f>
        <v>3.1709848600533524E-2</v>
      </c>
      <c r="E7" s="32">
        <f>C7-C7/(1+D7)</f>
        <v>81.156304824882227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949.87458233591553</v>
      </c>
    </row>
    <row r="9" spans="2:20">
      <c r="M9" s="17" t="str">
        <f>IF(C13&gt;C7*[2]Params!F8,B13,"Others")</f>
        <v>BTC</v>
      </c>
      <c r="N9" s="18">
        <f>IF(C13&gt;C7*0.1,C13,C7)</f>
        <v>886.16570055599357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780.28839827650188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949.87458233591553</v>
      </c>
      <c r="D12" s="30">
        <f>C12/$C$7</f>
        <v>0.35973326052889371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886.16570055599357</v>
      </c>
      <c r="D13" s="30">
        <f t="shared" ref="D13:D50" si="0">C13/$C$7</f>
        <v>0.33560565021745542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126.48143180719421</v>
      </c>
      <c r="D14" s="30">
        <f t="shared" si="0"/>
        <v>4.7900616256593691E-2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127.44556119365423</v>
      </c>
      <c r="D15" s="30">
        <f t="shared" si="0"/>
        <v>4.8265748047898252E-2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2.888471414096214E-2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2.2495765307108312E-2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30.360139845881797</v>
      </c>
      <c r="D18" s="30">
        <f>C18/$C$7</f>
        <v>1.1497888563366067E-2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31.659976754405957</v>
      </c>
      <c r="D19" s="30">
        <f>C19/$C$7</f>
        <v>1.1990158361879144E-2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1.5720525553839494E-2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31.871448175319021</v>
      </c>
      <c r="D21" s="30">
        <f t="shared" si="0"/>
        <v>1.2070246096795322E-2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27.089302578131168</v>
      </c>
      <c r="D22" s="30">
        <f t="shared" si="0"/>
        <v>1.0259168234526647E-2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26.047373889337731</v>
      </c>
      <c r="D23" s="30">
        <f t="shared" si="0"/>
        <v>9.8645725569199098E-3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27.723846475867916</v>
      </c>
      <c r="D24" s="30">
        <f t="shared" si="0"/>
        <v>1.0499480534199098E-2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25.653698708284011</v>
      </c>
      <c r="D25" s="30">
        <f t="shared" si="0"/>
        <v>9.7154812357041209E-3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21.714927080033785</v>
      </c>
      <c r="D26" s="30">
        <f t="shared" si="0"/>
        <v>8.2238030850742567E-3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17.719166950974387</v>
      </c>
      <c r="D27" s="30">
        <f t="shared" si="0"/>
        <v>6.7105424438819831E-3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7.574331753235122E-3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6.1753526784125955E-3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4.8499999999999996</v>
      </c>
      <c r="D30" s="30">
        <f t="shared" si="0"/>
        <v>1.836775450159517E-3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11.340161288126339</v>
      </c>
      <c r="D31" s="30">
        <f t="shared" si="0"/>
        <v>4.2947071865731519E-3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11.464882934625678</v>
      </c>
      <c r="D32" s="30">
        <f t="shared" si="0"/>
        <v>4.3419413429429364E-3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8.5484597763273094</v>
      </c>
      <c r="D33" s="30">
        <f t="shared" si="0"/>
        <v>3.2374435162544572E-3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8.0000083601234859</v>
      </c>
      <c r="D34" s="30">
        <f t="shared" si="0"/>
        <v>3.0297358674114877E-3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7.0374452177970941</v>
      </c>
      <c r="D35" s="30">
        <f t="shared" si="0"/>
        <v>2.6651972387406594E-3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6.3726043685810652</v>
      </c>
      <c r="D36" s="30">
        <f t="shared" si="0"/>
        <v>2.4134109809874206E-3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2.0450695733734829E-3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5.9048891877876741</v>
      </c>
      <c r="D38" s="30">
        <f t="shared" si="0"/>
        <v>2.2362794837197464E-3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4.1170736840492044</v>
      </c>
      <c r="D39" s="30">
        <f t="shared" si="0"/>
        <v>1.5592040967751296E-3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4.205643391956734</v>
      </c>
      <c r="D40" s="30">
        <f t="shared" si="0"/>
        <v>1.5927469143240678E-3</v>
      </c>
    </row>
    <row r="41" spans="2:14">
      <c r="B41" s="22" t="s">
        <v>56</v>
      </c>
      <c r="C41" s="9">
        <f>[2]SHIB!$J$4</f>
        <v>3.5354533349806743</v>
      </c>
      <c r="D41" s="30">
        <f t="shared" si="0"/>
        <v>1.3389348228612565E-3</v>
      </c>
    </row>
    <row r="42" spans="2:14">
      <c r="B42" s="22" t="s">
        <v>37</v>
      </c>
      <c r="C42" s="9">
        <f>[2]GRT!$J$4</f>
        <v>4.6478777229822823</v>
      </c>
      <c r="D42" s="30">
        <f t="shared" si="0"/>
        <v>1.7602283911169428E-3</v>
      </c>
    </row>
    <row r="43" spans="2:14">
      <c r="B43" s="22" t="s">
        <v>50</v>
      </c>
      <c r="C43" s="9">
        <f>[2]KAVA!$J$4</f>
        <v>2.732566841367722</v>
      </c>
      <c r="D43" s="30">
        <f t="shared" si="0"/>
        <v>1.0348683897204469E-3</v>
      </c>
    </row>
    <row r="44" spans="2:14">
      <c r="B44" s="22" t="s">
        <v>36</v>
      </c>
      <c r="C44" s="9">
        <f>[2]AMP!$J$4</f>
        <v>2.051598131014353</v>
      </c>
      <c r="D44" s="30">
        <f t="shared" si="0"/>
        <v>7.7697424343099221E-4</v>
      </c>
    </row>
    <row r="45" spans="2:14">
      <c r="B45" s="22" t="s">
        <v>40</v>
      </c>
      <c r="C45" s="9">
        <f>[2]SHPING!$J$4</f>
        <v>1.7776749381815478</v>
      </c>
      <c r="D45" s="30">
        <f t="shared" si="0"/>
        <v>6.7323498655993898E-4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6.4260388215830664E-4</v>
      </c>
    </row>
    <row r="47" spans="2:14">
      <c r="B47" s="22" t="s">
        <v>23</v>
      </c>
      <c r="C47" s="9">
        <f>[2]LUNA!J4</f>
        <v>1.3166713534358807</v>
      </c>
      <c r="D47" s="30">
        <f t="shared" si="0"/>
        <v>4.9864528204522271E-4</v>
      </c>
    </row>
    <row r="48" spans="2:14">
      <c r="B48" s="7" t="s">
        <v>25</v>
      </c>
      <c r="C48" s="1">
        <f>[2]POLIS!J4</f>
        <v>0.9567127528726691</v>
      </c>
      <c r="D48" s="30">
        <f t="shared" si="0"/>
        <v>3.6232298914042218E-4</v>
      </c>
    </row>
    <row r="49" spans="2:4">
      <c r="B49" s="22" t="s">
        <v>43</v>
      </c>
      <c r="C49" s="9">
        <f>[2]TRX!$J$4</f>
        <v>0.67884780073429729</v>
      </c>
      <c r="D49" s="30">
        <f t="shared" si="0"/>
        <v>2.5709092263578084E-4</v>
      </c>
    </row>
    <row r="50" spans="2:4">
      <c r="B50" s="7" t="s">
        <v>28</v>
      </c>
      <c r="C50" s="1">
        <f>[2]ATLAS!O46</f>
        <v>0.56844312960362764</v>
      </c>
      <c r="D50" s="30">
        <f t="shared" si="0"/>
        <v>2.1527884232325523E-4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2023-06-23T21:11:17Z</dcterms:modified>
</cp:coreProperties>
</file>