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9" l="1"/>
  <c r="C45" l="1"/>
  <c r="C29" l="1"/>
  <c r="C39" l="1"/>
  <c r="C52"/>
  <c r="C28"/>
  <c r="C48"/>
  <c r="C34"/>
  <c r="C35" l="1"/>
  <c r="C53" l="1"/>
  <c r="C44"/>
  <c r="C37"/>
  <c r="C50"/>
  <c r="C36"/>
  <c r="C46"/>
  <c r="C30"/>
  <c r="C27"/>
  <c r="C19"/>
  <c r="C51"/>
  <c r="C26"/>
  <c r="C38" l="1"/>
  <c r="C17"/>
  <c r="C21"/>
  <c r="C47" l="1"/>
  <c r="C43"/>
  <c r="C42"/>
  <c r="C24" l="1"/>
  <c r="C54" l="1"/>
  <c r="C40" l="1"/>
  <c r="C33" l="1"/>
  <c r="C22" l="1"/>
  <c r="C25" l="1"/>
  <c r="C32" l="1"/>
  <c r="C20"/>
  <c r="C14" l="1"/>
  <c r="C12" l="1"/>
  <c r="C13" l="1"/>
  <c r="C18" l="1"/>
  <c r="C7" l="1"/>
  <c r="D14" l="1"/>
  <c r="D53"/>
  <c r="D54"/>
  <c r="D45"/>
  <c r="D36"/>
  <c r="D44"/>
  <c r="D50"/>
  <c r="D31"/>
  <c r="D28"/>
  <c r="D16"/>
  <c r="D26"/>
  <c r="N9"/>
  <c r="D25"/>
  <c r="D46"/>
  <c r="D48"/>
  <c r="D49"/>
  <c r="D37"/>
  <c r="D19"/>
  <c r="D23"/>
  <c r="D24"/>
  <c r="D41"/>
  <c r="D43"/>
  <c r="D33"/>
  <c r="N8"/>
  <c r="M8"/>
  <c r="D12"/>
  <c r="Q3"/>
  <c r="D51"/>
  <c r="D42"/>
  <c r="D17"/>
  <c r="M9"/>
  <c r="D52"/>
  <c r="D29"/>
  <c r="D47"/>
  <c r="D34"/>
  <c r="D7"/>
  <c r="E7" s="1"/>
  <c r="D40"/>
  <c r="D30"/>
  <c r="D21"/>
  <c r="D32"/>
  <c r="D20"/>
  <c r="D27"/>
  <c r="D38"/>
  <c r="D22"/>
  <c r="D39"/>
  <c r="D13"/>
  <c r="D15"/>
  <c r="D35"/>
  <c r="D1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<sst xmlns="http://schemas.openxmlformats.org/spreadsheetml/2006/main" count="112" uniqueCount="68">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</sst>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1724.8158243988371</c:v>
                </c:pt>
                <c:pt idx="1">
                  <c:v>1301.6010433248623</c:v>
                </c:pt>
                <c:pt idx="2">
                  <c:v>476.07806721939266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1139.9564684974318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1724.8158243988371</v>
          </cell>
        </row>
      </sheetData>
      <sheetData sheetId="1">
        <row r="4">
          <cell r="J4">
            <v>1301.6010433248623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2.6767265945147103</v>
          </cell>
        </row>
      </sheetData>
      <sheetData sheetId="4">
        <row r="47">
          <cell r="M47">
            <v>128.25</v>
          </cell>
          <cell r="O47">
            <v>0.50898428667120044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2.9212988888518234</v>
          </cell>
        </row>
      </sheetData>
      <sheetData sheetId="7">
        <row r="4">
          <cell r="J4">
            <v>43.805776956255514</v>
          </cell>
        </row>
      </sheetData>
      <sheetData sheetId="8">
        <row r="4">
          <cell r="J4">
            <v>11.604690661799797</v>
          </cell>
        </row>
      </sheetData>
      <sheetData sheetId="9">
        <row r="4">
          <cell r="J4">
            <v>25.236837662854541</v>
          </cell>
        </row>
      </sheetData>
      <sheetData sheetId="10">
        <row r="4">
          <cell r="J4">
            <v>12.645374525688341</v>
          </cell>
        </row>
      </sheetData>
      <sheetData sheetId="11">
        <row r="4">
          <cell r="J4">
            <v>60.845173936385557</v>
          </cell>
        </row>
      </sheetData>
      <sheetData sheetId="12">
        <row r="4">
          <cell r="J4">
            <v>3.4987492538727851</v>
          </cell>
        </row>
      </sheetData>
      <sheetData sheetId="13">
        <row r="4">
          <cell r="J4">
            <v>241.7794083554943</v>
          </cell>
        </row>
      </sheetData>
      <sheetData sheetId="14">
        <row r="4">
          <cell r="J4">
            <v>4.9886608432033732</v>
          </cell>
        </row>
      </sheetData>
      <sheetData sheetId="15">
        <row r="4">
          <cell r="J4">
            <v>48.609356726245665</v>
          </cell>
        </row>
      </sheetData>
      <sheetData sheetId="16">
        <row r="4">
          <cell r="J4">
            <v>6.1403056472286819</v>
          </cell>
        </row>
      </sheetData>
      <sheetData sheetId="17">
        <row r="4">
          <cell r="J4">
            <v>4.6531377859358001</v>
          </cell>
        </row>
      </sheetData>
      <sheetData sheetId="18">
        <row r="4">
          <cell r="J4">
            <v>13.971891538579618</v>
          </cell>
        </row>
      </sheetData>
      <sheetData sheetId="19">
        <row r="4">
          <cell r="J4">
            <v>2.1099637931259538</v>
          </cell>
        </row>
      </sheetData>
      <sheetData sheetId="20">
        <row r="4">
          <cell r="J4">
            <v>17.967407331151506</v>
          </cell>
        </row>
      </sheetData>
      <sheetData sheetId="21">
        <row r="4">
          <cell r="J4">
            <v>13.484146487787511</v>
          </cell>
        </row>
      </sheetData>
      <sheetData sheetId="22">
        <row r="4">
          <cell r="J4">
            <v>11.336290612122465</v>
          </cell>
        </row>
      </sheetData>
      <sheetData sheetId="23">
        <row r="4">
          <cell r="J4">
            <v>4.9018349848171612</v>
          </cell>
        </row>
      </sheetData>
      <sheetData sheetId="24">
        <row r="4">
          <cell r="J4">
            <v>45.901047779934125</v>
          </cell>
        </row>
      </sheetData>
      <sheetData sheetId="25">
        <row r="4">
          <cell r="J4">
            <v>53.827562698611125</v>
          </cell>
        </row>
      </sheetData>
      <sheetData sheetId="26">
        <row r="4">
          <cell r="J4">
            <v>1.5850885760236557</v>
          </cell>
        </row>
      </sheetData>
      <sheetData sheetId="27">
        <row r="4">
          <cell r="J4">
            <v>48.79152517417927</v>
          </cell>
        </row>
      </sheetData>
      <sheetData sheetId="28">
        <row r="4">
          <cell r="J4">
            <v>55.731439807770421</v>
          </cell>
        </row>
      </sheetData>
      <sheetData sheetId="29">
        <row r="4">
          <cell r="J4">
            <v>2.8877486200486229</v>
          </cell>
        </row>
      </sheetData>
      <sheetData sheetId="30">
        <row r="4">
          <cell r="J4">
            <v>14.442125046863765</v>
          </cell>
        </row>
      </sheetData>
      <sheetData sheetId="31">
        <row r="4">
          <cell r="J4">
            <v>3.0893617676439189</v>
          </cell>
        </row>
      </sheetData>
      <sheetData sheetId="32">
        <row r="4">
          <cell r="J4">
            <v>476.07806721939266</v>
          </cell>
        </row>
      </sheetData>
      <sheetData sheetId="33">
        <row r="4">
          <cell r="J4">
            <v>1.188085806013488</v>
          </cell>
        </row>
      </sheetData>
      <sheetData sheetId="34">
        <row r="4">
          <cell r="J4">
            <v>17.993131105025743</v>
          </cell>
        </row>
      </sheetData>
      <sheetData sheetId="35">
        <row r="4">
          <cell r="J4">
            <v>16.385640811155884</v>
          </cell>
        </row>
      </sheetData>
      <sheetData sheetId="36">
        <row r="4">
          <cell r="J4">
            <v>23.738689379963137</v>
          </cell>
        </row>
      </sheetData>
      <sheetData sheetId="37">
        <row r="4">
          <cell r="J4">
            <v>20.652338384945629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O30" sqref="O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0.13335179576376582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5297.9414034405263</v>
      </c>
      <c r="D7" s="20">
        <f>(C7*[1]Feuil1!$K$2-C4)/C4</f>
        <v>0.79689478672490499</v>
      </c>
      <c r="E7" s="31">
        <f>C7-C7/(1+D7)</f>
        <v>2349.5543066663326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1724.8158243988371</v>
      </c>
    </row>
    <row r="9" spans="2:20">
      <c r="M9" s="17" t="str">
        <f>IF(C13&gt;C7*Params!F8,B13,"Others")</f>
        <v>BTC</v>
      </c>
      <c r="N9" s="18">
        <f>IF(C13&gt;C7*0.1,C13,C7)</f>
        <v>1301.6010433248623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476.07806721939266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19</v>
      </c>
      <c r="C12" s="1">
        <f>[2]ETH!J4</f>
        <v>1724.8158243988371</v>
      </c>
      <c r="D12" s="20">
        <f>C12/$C$7</f>
        <v>0.32556340152775709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4</v>
      </c>
      <c r="C13" s="1">
        <f>[2]BTC!J4</f>
        <v>1301.6010433248623</v>
      </c>
      <c r="D13" s="20">
        <f t="shared" ref="D13:D51" si="0">C13/$C$7</f>
        <v>0.24568052838024823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1139.9564684974318</v>
      </c>
      <c r="Q13" s="23"/>
    </row>
    <row r="14" spans="2:20">
      <c r="B14" s="7" t="s">
        <v>24</v>
      </c>
      <c r="C14" s="1">
        <f>[2]SOL!J4</f>
        <v>476.07806721939266</v>
      </c>
      <c r="D14" s="20">
        <f t="shared" si="0"/>
        <v>8.9860953711232761E-2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7.3394545237416953E-2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5.03308699916604E-2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241.7794083554943</v>
      </c>
      <c r="D17" s="20">
        <f t="shared" si="0"/>
        <v>4.5636482162388733E-2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128.25</v>
      </c>
      <c r="D18" s="20">
        <f>C18/$C$7</f>
        <v>2.4207515756348948E-2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1.3149761645424122E-2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60.845173936385557</v>
      </c>
      <c r="D20" s="20">
        <f t="shared" si="0"/>
        <v>1.1484682313940318E-2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53.827562698611125</v>
      </c>
      <c r="D21" s="20">
        <f t="shared" si="0"/>
        <v>1.0160090231208497E-2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55.731439807770421</v>
      </c>
      <c r="D22" s="20">
        <f t="shared" si="0"/>
        <v>1.0519451908542811E-2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51</v>
      </c>
      <c r="D23" s="20">
        <f t="shared" si="0"/>
        <v>9.6263805346884709E-3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48.609356726245665</v>
      </c>
      <c r="D24" s="20">
        <f t="shared" si="0"/>
        <v>9.1751404979070455E-3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45.901047779934125</v>
      </c>
      <c r="D25" s="20">
        <f t="shared" si="0"/>
        <v>8.6639402523639858E-3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8.1748733521050526E-3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43.805776956255514</v>
      </c>
      <c r="D27" s="20">
        <f t="shared" si="0"/>
        <v>8.2684525215412329E-3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48.79152517417927</v>
      </c>
      <c r="D28" s="20">
        <f t="shared" si="0"/>
        <v>9.2095252587153301E-3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23.738689379963137</v>
      </c>
      <c r="D29" s="20">
        <f t="shared" si="0"/>
        <v>4.4807383797312366E-3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25.236837662854541</v>
      </c>
      <c r="D30" s="20">
        <f t="shared" si="0"/>
        <v>4.7635177026430558E-3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20.652338384945629</v>
      </c>
      <c r="D31" s="20">
        <f t="shared" si="0"/>
        <v>3.8981817298949046E-3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17.993131105025743</v>
      </c>
      <c r="D32" s="20">
        <f t="shared" si="0"/>
        <v>3.396249549559166E-3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17.967407331151506</v>
      </c>
      <c r="D33" s="20">
        <f t="shared" si="0"/>
        <v>3.3913941214003093E-3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16.385640811155884</v>
      </c>
      <c r="D34" s="20">
        <f t="shared" si="0"/>
        <v>3.0928316422138826E-3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14.442125046863765</v>
      </c>
      <c r="D35" s="20">
        <f t="shared" si="0"/>
        <v>2.7259880672679641E-3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13.971891538579618</v>
      </c>
      <c r="D36" s="20">
        <f t="shared" si="0"/>
        <v>2.6372302890149291E-3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13.484146487787511</v>
      </c>
      <c r="D37" s="20">
        <f t="shared" si="0"/>
        <v>2.545167162292659E-3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12.645374525688341</v>
      </c>
      <c r="D38" s="20">
        <f t="shared" si="0"/>
        <v>2.386846807606504E-3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11.336290612122465</v>
      </c>
      <c r="D39" s="20">
        <f t="shared" si="0"/>
        <v>2.1397538683158301E-3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11.604690661799797</v>
      </c>
      <c r="D40" s="20">
        <f t="shared" si="0"/>
        <v>2.1904150646633457E-3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1.4779325409139358E-3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6.1403056472286819</v>
      </c>
      <c r="D42" s="20">
        <f t="shared" si="0"/>
        <v>1.1589984070494092E-3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4.9886608432033732</v>
      </c>
      <c r="D43" s="20">
        <f t="shared" si="0"/>
        <v>9.4162250265050046E-4</v>
      </c>
    </row>
    <row r="44" spans="2:14">
      <c r="B44" s="22" t="s">
        <v>23</v>
      </c>
      <c r="C44" s="9">
        <f>[2]LUNA!J4</f>
        <v>4.9018349848171612</v>
      </c>
      <c r="D44" s="20">
        <f t="shared" si="0"/>
        <v>9.2523389964899757E-4</v>
      </c>
    </row>
    <row r="45" spans="2:14">
      <c r="B45" s="22" t="s">
        <v>36</v>
      </c>
      <c r="C45" s="9">
        <f>[2]GRT!$J$4</f>
        <v>4.6531377859358001</v>
      </c>
      <c r="D45" s="20">
        <f t="shared" si="0"/>
        <v>8.7829166681874108E-4</v>
      </c>
    </row>
    <row r="46" spans="2:14">
      <c r="B46" s="22" t="s">
        <v>35</v>
      </c>
      <c r="C46" s="9">
        <f>[2]AMP!$J$4</f>
        <v>3.4987492538727851</v>
      </c>
      <c r="D46" s="20">
        <f t="shared" si="0"/>
        <v>6.6039787673013311E-4</v>
      </c>
    </row>
    <row r="47" spans="2:14">
      <c r="B47" s="22" t="s">
        <v>63</v>
      </c>
      <c r="C47" s="10">
        <f>[2]ACE!$J$4</f>
        <v>2.9212988888518234</v>
      </c>
      <c r="D47" s="20">
        <f t="shared" si="0"/>
        <v>5.5140264234608332E-4</v>
      </c>
    </row>
    <row r="48" spans="2:14">
      <c r="B48" s="22" t="s">
        <v>61</v>
      </c>
      <c r="C48" s="10">
        <f>[2]SEI!$J$4</f>
        <v>2.8877486200486229</v>
      </c>
      <c r="D48" s="20">
        <f t="shared" si="0"/>
        <v>5.4506994323744228E-4</v>
      </c>
    </row>
    <row r="49" spans="2:4">
      <c r="B49" s="22" t="s">
        <v>39</v>
      </c>
      <c r="C49" s="9">
        <f>[2]SHPING!$J$4</f>
        <v>3.0893617676439189</v>
      </c>
      <c r="D49" s="20">
        <f t="shared" si="0"/>
        <v>5.8312494087565069E-4</v>
      </c>
    </row>
    <row r="50" spans="2:4">
      <c r="B50" s="22" t="s">
        <v>49</v>
      </c>
      <c r="C50" s="9">
        <f>[2]KAVA!$J$4</f>
        <v>2.1099637931259538</v>
      </c>
      <c r="D50" s="20">
        <f t="shared" si="0"/>
        <v>3.9826106641264965E-4</v>
      </c>
    </row>
    <row r="51" spans="2:4">
      <c r="B51" s="7" t="s">
        <v>25</v>
      </c>
      <c r="C51" s="1">
        <f>[2]POLIS!J4</f>
        <v>2.6767265945147103</v>
      </c>
      <c r="D51" s="20">
        <f t="shared" si="0"/>
        <v>5.0523899580626208E-4</v>
      </c>
    </row>
    <row r="52" spans="2:4">
      <c r="B52" s="22" t="s">
        <v>62</v>
      </c>
      <c r="C52" s="10">
        <f>[2]MEME!$J$4</f>
        <v>1.5850885760236557</v>
      </c>
      <c r="D52" s="20">
        <f>C52/$C$7</f>
        <v>2.9918952576453304E-4</v>
      </c>
    </row>
    <row r="53" spans="2:4">
      <c r="B53" s="22" t="s">
        <v>42</v>
      </c>
      <c r="C53" s="9">
        <f>[2]TRX!$J$4</f>
        <v>1.188085806013488</v>
      </c>
      <c r="D53" s="20">
        <f>C53/$C$7</f>
        <v>2.2425423679505694E-4</v>
      </c>
    </row>
    <row r="54" spans="2:4">
      <c r="B54" s="7" t="s">
        <v>27</v>
      </c>
      <c r="C54" s="1">
        <f>[2]ATLAS!O47</f>
        <v>0.50898428667120044</v>
      </c>
      <c r="D54" s="20">
        <f>C54/$C$7</f>
        <v>9.6072086856351766E-5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2024-02-13T22:12:04Z</dcterms:modified>
</cp:coreProperties>
</file>