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35" l="1"/>
  <c r="C34"/>
  <c r="C37"/>
  <c r="C29"/>
  <c r="C12"/>
  <c r="C22"/>
  <c r="C13" l="1"/>
  <c r="C14" l="1"/>
  <c r="C23" l="1"/>
  <c r="C7" l="1"/>
  <c r="D7" l="1"/>
  <c r="E7" s="1"/>
  <c r="D35"/>
  <c r="D21"/>
  <c r="D46"/>
  <c r="D16"/>
  <c r="M8"/>
  <c r="N9"/>
  <c r="D39"/>
  <c r="D26"/>
  <c r="D31"/>
  <c r="D48"/>
  <c r="D29"/>
  <c r="D34"/>
  <c r="D44"/>
  <c r="D17"/>
  <c r="D36"/>
  <c r="D25"/>
  <c r="D43"/>
  <c r="D42"/>
  <c r="N8"/>
  <c r="D40"/>
  <c r="D38"/>
  <c r="D37"/>
  <c r="D12"/>
  <c r="D49"/>
  <c r="D27"/>
  <c r="D14"/>
  <c r="D30"/>
  <c r="D18"/>
  <c r="D20"/>
  <c r="D28"/>
  <c r="D15"/>
  <c r="Q3"/>
  <c r="M9"/>
  <c r="D22"/>
  <c r="D19"/>
  <c r="D13"/>
  <c r="D32"/>
  <c r="D24"/>
  <c r="D33"/>
  <c r="D45"/>
  <c r="D47"/>
  <c r="D50"/>
  <c r="D41"/>
  <c r="D23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<sst xmlns="http://schemas.openxmlformats.org/spreadsheetml/2006/main" count="97" uniqueCount="60">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</sst>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954.23788442587011</c:v>
                </c:pt>
                <c:pt idx="1">
                  <c:v>850.85933480240328</c:v>
                </c:pt>
                <c:pt idx="2">
                  <c:v>183.06448506875765</c:v>
                </c:pt>
                <c:pt idx="3">
                  <c:v>706.08767930086287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954.23788442587011</v>
          </cell>
        </row>
      </sheetData>
      <sheetData sheetId="1">
        <row r="4">
          <cell r="J4">
            <v>850.85933480240328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0.58699683110069989</v>
          </cell>
        </row>
      </sheetData>
      <sheetData sheetId="4">
        <row r="46">
          <cell r="M46">
            <v>79.390000000000015</v>
          </cell>
          <cell r="O46">
            <v>0.85786802609779933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30.282699063555729</v>
          </cell>
        </row>
      </sheetData>
      <sheetData sheetId="8">
        <row r="4">
          <cell r="J4">
            <v>6.9261304634851104</v>
          </cell>
        </row>
      </sheetData>
      <sheetData sheetId="9">
        <row r="4">
          <cell r="J4">
            <v>18.461965008996366</v>
          </cell>
        </row>
      </sheetData>
      <sheetData sheetId="10">
        <row r="4">
          <cell r="J4">
            <v>10.852796251290119</v>
          </cell>
        </row>
      </sheetData>
      <sheetData sheetId="11">
        <row r="4">
          <cell r="J4">
            <v>36.061190146807412</v>
          </cell>
        </row>
      </sheetData>
      <sheetData sheetId="12">
        <row r="4">
          <cell r="J4">
            <v>2.4991264099323716</v>
          </cell>
        </row>
      </sheetData>
      <sheetData sheetId="13">
        <row r="4">
          <cell r="J4">
            <v>139.30247131830671</v>
          </cell>
        </row>
      </sheetData>
      <sheetData sheetId="14">
        <row r="4">
          <cell r="J4">
            <v>5.0410633427999914</v>
          </cell>
        </row>
      </sheetData>
      <sheetData sheetId="15">
        <row r="4">
          <cell r="J4">
            <v>30.793249596964447</v>
          </cell>
        </row>
      </sheetData>
      <sheetData sheetId="16">
        <row r="4">
          <cell r="J4">
            <v>3.9850175186328936</v>
          </cell>
        </row>
      </sheetData>
      <sheetData sheetId="17">
        <row r="4">
          <cell r="J4">
            <v>6.9564877984258162</v>
          </cell>
        </row>
      </sheetData>
      <sheetData sheetId="18">
        <row r="4">
          <cell r="J4">
            <v>8.9569563710369469</v>
          </cell>
        </row>
      </sheetData>
      <sheetData sheetId="19">
        <row r="4">
          <cell r="J4">
            <v>9.1213663268353873</v>
          </cell>
        </row>
      </sheetData>
      <sheetData sheetId="20">
        <row r="4">
          <cell r="J4">
            <v>11.478509668437939</v>
          </cell>
        </row>
      </sheetData>
      <sheetData sheetId="21">
        <row r="4">
          <cell r="J4">
            <v>1.3722446182508681</v>
          </cell>
        </row>
      </sheetData>
      <sheetData sheetId="22">
        <row r="4">
          <cell r="J4">
            <v>27.989346414287596</v>
          </cell>
        </row>
      </sheetData>
      <sheetData sheetId="23">
        <row r="4">
          <cell r="J4">
            <v>34.355317580258536</v>
          </cell>
        </row>
      </sheetData>
      <sheetData sheetId="24">
        <row r="4">
          <cell r="J4">
            <v>23.765427874812122</v>
          </cell>
        </row>
      </sheetData>
      <sheetData sheetId="25">
        <row r="4">
          <cell r="J4">
            <v>27.304166211285345</v>
          </cell>
        </row>
      </sheetData>
      <sheetData sheetId="26">
        <row r="4">
          <cell r="J4">
            <v>3.4710331975727899</v>
          </cell>
        </row>
      </sheetData>
      <sheetData sheetId="27">
        <row r="4">
          <cell r="J4">
            <v>183.06448506875765</v>
          </cell>
        </row>
      </sheetData>
      <sheetData sheetId="28">
        <row r="4">
          <cell r="J4">
            <v>0.75660047044671341</v>
          </cell>
        </row>
      </sheetData>
      <sheetData sheetId="29">
        <row r="4">
          <cell r="J4">
            <v>9.7630652282331543</v>
          </cell>
        </row>
      </sheetData>
      <sheetData sheetId="30">
        <row r="4">
          <cell r="J4">
            <v>15.264064575128394</v>
          </cell>
        </row>
      </sheetData>
      <sheetData sheetId="31">
        <row r="4">
          <cell r="J4">
            <v>4.505802736049219</v>
          </cell>
        </row>
      </sheetData>
      <sheetData sheetId="32">
        <row r="4">
          <cell r="J4">
            <v>2.477136336384361</v>
          </cell>
        </row>
      </sheetData>
      <sheetData sheetId="33">
        <row r="4">
          <cell r="J4">
            <v>1.6372668921196405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16.47</v>
      </c>
      <c r="M2" t="s">
        <v>7</v>
      </c>
      <c r="N2" s="9">
        <f>23.34</f>
        <v>23.34</v>
      </c>
      <c r="P2" t="s">
        <v>8</v>
      </c>
      <c r="Q2" s="10">
        <f>N2+K2+H2</f>
        <v>77.34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2.8448146639502528E-2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2718.6305308412334</v>
      </c>
      <c r="D7" s="20">
        <f>(C7*[1]Feuil1!$K$2-C4)/C4</f>
        <v>2.2041552947832121E-2</v>
      </c>
      <c r="E7" s="31">
        <f>C7-C7/(1+D7)</f>
        <v>58.630530841233394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954.23788442587011</v>
      </c>
    </row>
    <row r="9" spans="2:20">
      <c r="M9" s="17" t="str">
        <f>IF(C13&gt;C7*[2]Params!F8,B13,"Others")</f>
        <v>BTC</v>
      </c>
      <c r="N9" s="18">
        <f>IF(C13&gt;C7*0.1,C13,C7)</f>
        <v>850.85933480240328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183.06448506875765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706.08767930086287</v>
      </c>
    </row>
    <row r="12" spans="2:20">
      <c r="B12" s="7" t="s">
        <v>19</v>
      </c>
      <c r="C12" s="1">
        <f>[2]ETH!J4</f>
        <v>954.23788442587011</v>
      </c>
      <c r="D12" s="20">
        <f>C12/$C$7</f>
        <v>0.35099947330121301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850.85933480240328</v>
      </c>
      <c r="D13" s="20">
        <f t="shared" ref="D13:D50" si="0">C13/$C$7</f>
        <v>0.31297350822405406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183.06448506875765</v>
      </c>
      <c r="D14" s="20">
        <f t="shared" si="0"/>
        <v>6.7337022442733874E-2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139.30247131830671</v>
      </c>
      <c r="D15" s="20">
        <f t="shared" si="0"/>
        <v>5.1239942220174348E-2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2.9202202763254536E-2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2.5435600467049388E-2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1.380474454849405E-2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36.061190146807412</v>
      </c>
      <c r="D19" s="20">
        <f>C19/$C$7</f>
        <v>1.3264468907310071E-2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34.355317580258536</v>
      </c>
      <c r="D20" s="20">
        <f t="shared" si="0"/>
        <v>1.2636993953579957E-2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27.989346414287596</v>
      </c>
      <c r="D21" s="20">
        <f t="shared" si="0"/>
        <v>1.0295384421224305E-2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30.793249596964447</v>
      </c>
      <c r="D22" s="20">
        <f t="shared" si="0"/>
        <v>1.1326750453080509E-2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30.282699063555729</v>
      </c>
      <c r="D23" s="20">
        <f t="shared" si="0"/>
        <v>1.113895349883578E-2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27.304166211285345</v>
      </c>
      <c r="D24" s="20">
        <f t="shared" si="0"/>
        <v>1.0043353041737724E-2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23.765427874812122</v>
      </c>
      <c r="D25" s="20">
        <f t="shared" si="0"/>
        <v>8.7416909378481532E-3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8.585204843108209E-3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8.3375311244124287E-3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6.0581972479002658E-3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18.461965008996366</v>
      </c>
      <c r="D29" s="20">
        <f t="shared" si="0"/>
        <v>6.7909062300141347E-3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15.264064575128394</v>
      </c>
      <c r="D30" s="20">
        <f t="shared" si="0"/>
        <v>5.6146153005959187E-3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11.478509668437939</v>
      </c>
      <c r="D31" s="20">
        <f t="shared" si="0"/>
        <v>4.2221661009913371E-3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10.852796251290119</v>
      </c>
      <c r="D32" s="20">
        <f t="shared" si="0"/>
        <v>3.9920085234722603E-3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9.7630652282331543</v>
      </c>
      <c r="D33" s="20">
        <f t="shared" si="0"/>
        <v>3.5911703033851172E-3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8.9569563710369469</v>
      </c>
      <c r="D34" s="20">
        <f t="shared" si="0"/>
        <v>3.2946574642731506E-3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9.1213663268353873</v>
      </c>
      <c r="D35" s="20">
        <f t="shared" si="0"/>
        <v>3.3551327491393021E-3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6.9261304634851104</v>
      </c>
      <c r="D36" s="20">
        <f t="shared" si="0"/>
        <v>2.5476541901933024E-3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6.9564877984258162</v>
      </c>
      <c r="D37" s="20">
        <f t="shared" si="0"/>
        <v>2.5588205971751707E-3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1.9862941796394318E-3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4.505802736049219</v>
      </c>
      <c r="D39" s="20">
        <f t="shared" si="0"/>
        <v>1.6573795831885166E-3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3.9850175186328936</v>
      </c>
      <c r="D40" s="20">
        <f t="shared" si="0"/>
        <v>1.465817982041053E-3</v>
      </c>
    </row>
    <row r="41" spans="2:14">
      <c r="B41" s="22" t="s">
        <v>51</v>
      </c>
      <c r="C41" s="9">
        <f>[2]DOGE!$J$4</f>
        <v>5.0410633427999914</v>
      </c>
      <c r="D41" s="20">
        <f t="shared" si="0"/>
        <v>1.854265699443948E-3</v>
      </c>
    </row>
    <row r="42" spans="2:14">
      <c r="B42" s="22" t="s">
        <v>56</v>
      </c>
      <c r="C42" s="9">
        <f>[2]SHIB!$J$4</f>
        <v>3.4710331975727899</v>
      </c>
      <c r="D42" s="20">
        <f t="shared" si="0"/>
        <v>1.2767579699396441E-3</v>
      </c>
    </row>
    <row r="43" spans="2:14">
      <c r="B43" s="22" t="s">
        <v>50</v>
      </c>
      <c r="C43" s="9">
        <f>[2]KAVA!$J$4</f>
        <v>2.477136336384361</v>
      </c>
      <c r="D43" s="20">
        <f t="shared" si="0"/>
        <v>9.1117064576548177E-4</v>
      </c>
    </row>
    <row r="44" spans="2:14">
      <c r="B44" s="22" t="s">
        <v>36</v>
      </c>
      <c r="C44" s="9">
        <f>[2]AMP!$J$4</f>
        <v>2.4991264099323716</v>
      </c>
      <c r="D44" s="20">
        <f t="shared" si="0"/>
        <v>9.1925930411701072E-4</v>
      </c>
    </row>
    <row r="45" spans="2:14">
      <c r="B45" s="22" t="s">
        <v>40</v>
      </c>
      <c r="C45" s="9">
        <f>[2]SHPING!$J$4</f>
        <v>1.6372668921196405</v>
      </c>
      <c r="D45" s="20">
        <f t="shared" si="0"/>
        <v>6.0223957376547834E-4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6.2413541698693288E-4</v>
      </c>
    </row>
    <row r="47" spans="2:14">
      <c r="B47" s="22" t="s">
        <v>23</v>
      </c>
      <c r="C47" s="9">
        <f>[2]LUNA!J4</f>
        <v>1.3722446182508681</v>
      </c>
      <c r="D47" s="20">
        <f t="shared" si="0"/>
        <v>5.0475583301356163E-4</v>
      </c>
    </row>
    <row r="48" spans="2:14">
      <c r="B48" s="7" t="s">
        <v>28</v>
      </c>
      <c r="C48" s="1">
        <f>[2]ATLAS!O46</f>
        <v>0.85786802609779933</v>
      </c>
      <c r="D48" s="20">
        <f t="shared" si="0"/>
        <v>3.155515309512642E-4</v>
      </c>
    </row>
    <row r="49" spans="2:4">
      <c r="B49" s="22" t="s">
        <v>43</v>
      </c>
      <c r="C49" s="9">
        <f>[2]TRX!$J$4</f>
        <v>0.75660047044671341</v>
      </c>
      <c r="D49" s="20">
        <f t="shared" si="0"/>
        <v>2.783020575482894E-4</v>
      </c>
    </row>
    <row r="50" spans="2:4">
      <c r="B50" s="7" t="s">
        <v>25</v>
      </c>
      <c r="C50" s="1">
        <f>[2]POLIS!J4</f>
        <v>0.58699683110069989</v>
      </c>
      <c r="D50" s="20">
        <f t="shared" si="0"/>
        <v>2.1591636834853901E-4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2023-07-25T21:26:57Z</dcterms:modified>
</cp:coreProperties>
</file>