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29" l="1"/>
  <c r="C7" l="1"/>
  <c r="D30" l="1"/>
  <c r="D23"/>
  <c r="D39"/>
  <c r="N8"/>
  <c r="D24"/>
  <c r="D32"/>
  <c r="D49"/>
  <c r="D7"/>
  <c r="E7" s="1"/>
  <c r="D27"/>
  <c r="D19"/>
  <c r="D17"/>
  <c r="D16"/>
  <c r="D15"/>
  <c r="D12"/>
  <c r="D47"/>
  <c r="D45"/>
  <c r="M9"/>
  <c r="D51"/>
  <c r="D14"/>
  <c r="D22"/>
  <c r="D55"/>
  <c r="D25"/>
  <c r="Q3"/>
  <c r="D18"/>
  <c r="D28"/>
  <c r="D40"/>
  <c r="D43"/>
  <c r="D50"/>
  <c r="D20"/>
  <c r="D41"/>
  <c r="D35"/>
  <c r="D42"/>
  <c r="D48"/>
  <c r="D31"/>
  <c r="D46"/>
  <c r="D38"/>
  <c r="D33"/>
  <c r="D21"/>
  <c r="D34"/>
  <c r="N9"/>
  <c r="M8"/>
  <c r="D44"/>
  <c r="D54"/>
  <c r="D13"/>
  <c r="D36"/>
  <c r="D53"/>
  <c r="D52"/>
  <c r="D37"/>
  <c r="D26"/>
  <c r="D29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<sst xmlns="http://schemas.openxmlformats.org/spreadsheetml/2006/main" count="107" uniqueCount="67">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</sst>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1267.7425187571705</c:v>
                </c:pt>
                <c:pt idx="1">
                  <c:v>1342.9758180848962</c:v>
                </c:pt>
                <c:pt idx="2">
                  <c:v>595.88</c:v>
                </c:pt>
                <c:pt idx="3">
                  <c:v>237.30104185163154</c:v>
                </c:pt>
                <c:pt idx="4">
                  <c:v>227.73472242011573</c:v>
                </c:pt>
                <c:pt idx="5">
                  <c:v>871.47956764571779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1342.9758180848962</v>
          </cell>
        </row>
      </sheetData>
      <sheetData sheetId="1">
        <row r="4">
          <cell r="J4">
            <v>1267.7425187571705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3.0204921728507244</v>
          </cell>
        </row>
      </sheetData>
      <sheetData sheetId="4">
        <row r="47">
          <cell r="M47">
            <v>112.44999999999999</v>
          </cell>
          <cell r="O47">
            <v>2.2380584260825316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3.5128864513951319</v>
          </cell>
        </row>
      </sheetData>
      <sheetData sheetId="8">
        <row r="4">
          <cell r="J4">
            <v>46.365863530991007</v>
          </cell>
        </row>
      </sheetData>
      <sheetData sheetId="9">
        <row r="4">
          <cell r="J4">
            <v>11.635600970749634</v>
          </cell>
        </row>
      </sheetData>
      <sheetData sheetId="10">
        <row r="4">
          <cell r="J4">
            <v>24.422612801351217</v>
          </cell>
        </row>
      </sheetData>
      <sheetData sheetId="11">
        <row r="4">
          <cell r="J4">
            <v>14.660062785420132</v>
          </cell>
        </row>
      </sheetData>
      <sheetData sheetId="12">
        <row r="4">
          <cell r="J4">
            <v>58.491265431138807</v>
          </cell>
        </row>
      </sheetData>
      <sheetData sheetId="13">
        <row r="4">
          <cell r="J4">
            <v>3.6679574899772258</v>
          </cell>
        </row>
      </sheetData>
      <sheetData sheetId="14">
        <row r="4">
          <cell r="J4">
            <v>227.73472242011573</v>
          </cell>
        </row>
      </sheetData>
      <sheetData sheetId="15">
        <row r="4">
          <cell r="J4">
            <v>5.7208116952808483</v>
          </cell>
        </row>
      </sheetData>
      <sheetData sheetId="16">
        <row r="4">
          <cell r="J4">
            <v>38.083648314161728</v>
          </cell>
        </row>
      </sheetData>
      <sheetData sheetId="17">
        <row r="4">
          <cell r="J4">
            <v>5.2540535446707386</v>
          </cell>
        </row>
      </sheetData>
      <sheetData sheetId="18">
        <row r="4">
          <cell r="J4">
            <v>5.1512075167569291</v>
          </cell>
        </row>
      </sheetData>
      <sheetData sheetId="19">
        <row r="4">
          <cell r="J4">
            <v>14.001635889811689</v>
          </cell>
        </row>
      </sheetData>
      <sheetData sheetId="20">
        <row r="4">
          <cell r="J4">
            <v>2.7704944605946502</v>
          </cell>
        </row>
      </sheetData>
      <sheetData sheetId="21">
        <row r="4">
          <cell r="J4">
            <v>16.696828180636</v>
          </cell>
        </row>
      </sheetData>
      <sheetData sheetId="22">
        <row r="4">
          <cell r="J4">
            <v>9.8016790643046043</v>
          </cell>
        </row>
      </sheetData>
      <sheetData sheetId="23">
        <row r="4">
          <cell r="J4">
            <v>12.348107528229715</v>
          </cell>
        </row>
      </sheetData>
      <sheetData sheetId="24">
        <row r="4">
          <cell r="J4">
            <v>3.7942219302071409</v>
          </cell>
        </row>
      </sheetData>
      <sheetData sheetId="25">
        <row r="4">
          <cell r="J4">
            <v>18.877321239073297</v>
          </cell>
        </row>
      </sheetData>
      <sheetData sheetId="26">
        <row r="4">
          <cell r="J4">
            <v>60.506864540829092</v>
          </cell>
        </row>
      </sheetData>
      <sheetData sheetId="27">
        <row r="4">
          <cell r="J4">
            <v>1.8831678869166948</v>
          </cell>
        </row>
      </sheetData>
      <sheetData sheetId="28">
        <row r="4">
          <cell r="J4">
            <v>43.867030126150851</v>
          </cell>
        </row>
      </sheetData>
      <sheetData sheetId="29">
        <row r="4">
          <cell r="J4">
            <v>40.204361497202846</v>
          </cell>
        </row>
      </sheetData>
      <sheetData sheetId="30">
        <row r="4">
          <cell r="J4">
            <v>2.4906762766198254</v>
          </cell>
        </row>
      </sheetData>
      <sheetData sheetId="31">
        <row r="4">
          <cell r="J4">
            <v>4.7673369308662386</v>
          </cell>
        </row>
      </sheetData>
      <sheetData sheetId="32">
        <row r="4">
          <cell r="J4">
            <v>2.9484111573741303</v>
          </cell>
        </row>
      </sheetData>
      <sheetData sheetId="33">
        <row r="4">
          <cell r="J4">
            <v>237.30104185163154</v>
          </cell>
        </row>
      </sheetData>
      <sheetData sheetId="34">
        <row r="4">
          <cell r="J4">
            <v>0.98437823996255891</v>
          </cell>
        </row>
      </sheetData>
      <sheetData sheetId="35">
        <row r="4">
          <cell r="J4">
            <v>12.657280410206759</v>
          </cell>
        </row>
      </sheetData>
      <sheetData sheetId="36">
        <row r="4">
          <cell r="J4">
            <v>19.648812211113238</v>
          </cell>
        </row>
      </sheetData>
      <sheetData sheetId="37">
        <row r="4">
          <cell r="J4">
            <v>10.755966833196267</v>
          </cell>
        </row>
      </sheetData>
      <sheetData sheetId="38">
        <row r="4">
          <cell r="J4">
            <v>9.9836785115957589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595.88</f>
        <v>595.88</v>
      </c>
      <c r="P2" t="s">
        <v>8</v>
      </c>
      <c r="Q2" s="10">
        <f>N2+K2+H2</f>
        <v>662.95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0.14592414989718153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4543.1136687595308</v>
      </c>
      <c r="D7" s="20">
        <f>(C7*[1]Feuil1!$K$2-C4)/C4</f>
        <v>0.59376770954941127</v>
      </c>
      <c r="E7" s="31">
        <f>C7-C7/(1+D7)</f>
        <v>1692.5642182100805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1267.7425187571705</v>
      </c>
    </row>
    <row r="9" spans="2:20">
      <c r="M9" s="17" t="str">
        <f>IF(C13&gt;C7*Params!F8,B13,"Others")</f>
        <v>ETH</v>
      </c>
      <c r="N9" s="18">
        <f>IF(C13&gt;C7*0.1,C13,C7)</f>
        <v>1342.9758180848962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595.88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237.30104185163154</v>
      </c>
    </row>
    <row r="12" spans="2:20">
      <c r="B12" s="7" t="s">
        <v>4</v>
      </c>
      <c r="C12" s="1">
        <f>[2]BTC!J4</f>
        <v>1267.7425187571705</v>
      </c>
      <c r="D12" s="20">
        <f>C12/$C$7</f>
        <v>0.27904706137438989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227.73472242011573</v>
      </c>
    </row>
    <row r="13" spans="2:20">
      <c r="B13" s="7" t="s">
        <v>19</v>
      </c>
      <c r="C13" s="1">
        <f>[2]ETH!J4</f>
        <v>1342.9758180848962</v>
      </c>
      <c r="D13" s="20">
        <f t="shared" ref="D13:D55" si="0">C13/$C$7</f>
        <v>0.29560691543330625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871.47956764571779</v>
      </c>
      <c r="Q13" s="23"/>
    </row>
    <row r="14" spans="2:20">
      <c r="B14" s="7" t="s">
        <v>59</v>
      </c>
      <c r="C14" s="1">
        <f>$N$2</f>
        <v>595.88</v>
      </c>
      <c r="D14" s="20">
        <f t="shared" si="0"/>
        <v>0.13116114705593562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237.30104185163154</v>
      </c>
      <c r="D15" s="20">
        <f t="shared" si="0"/>
        <v>5.2233128896470055E-2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227.73472242011573</v>
      </c>
      <c r="D16" s="20">
        <f t="shared" si="0"/>
        <v>5.0127454214082497E-2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2.4751746973283143E-2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2.3332015821858721E-2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1.3768090468464746E-2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58.491265431138807</v>
      </c>
      <c r="D20" s="20">
        <f t="shared" si="0"/>
        <v>1.2874708778111969E-2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1.1159747190266389E-2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43.867030126150851</v>
      </c>
      <c r="D22" s="20">
        <f t="shared" si="0"/>
        <v>9.6557192543519337E-3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60.506864540829092</v>
      </c>
      <c r="D23" s="20">
        <f t="shared" si="0"/>
        <v>1.3318369064129122E-2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46.365863530991007</v>
      </c>
      <c r="D24" s="20">
        <f t="shared" si="0"/>
        <v>1.020574586320023E-2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40.204361497202846</v>
      </c>
      <c r="D25" s="20">
        <f t="shared" si="0"/>
        <v>8.849516967551551E-3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38.083648314161728</v>
      </c>
      <c r="D26" s="20">
        <f t="shared" si="0"/>
        <v>8.3827196700011763E-3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16.37</v>
      </c>
      <c r="D27" s="20">
        <f t="shared" si="0"/>
        <v>3.603255650979503E-3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24.422612801351217</v>
      </c>
      <c r="D28" s="20">
        <f t="shared" si="0"/>
        <v>5.3757432857759998E-3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18.877321239073297</v>
      </c>
      <c r="D29" s="20">
        <f t="shared" si="0"/>
        <v>4.1551505455129046E-3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19.648812211113238</v>
      </c>
      <c r="D30" s="20">
        <f t="shared" si="0"/>
        <v>4.324966013117216E-3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14.001635889811689</v>
      </c>
      <c r="D31" s="20">
        <f t="shared" si="0"/>
        <v>3.0819470765376536E-3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14.660062785420132</v>
      </c>
      <c r="D32" s="20">
        <f t="shared" si="0"/>
        <v>3.2268756307440075E-3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11.635600970749634</v>
      </c>
      <c r="D33" s="20">
        <f t="shared" si="0"/>
        <v>2.5611511881732563E-3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12.657280410206759</v>
      </c>
      <c r="D34" s="20">
        <f t="shared" si="0"/>
        <v>2.7860364791759112E-3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16.696828180636</v>
      </c>
      <c r="D35" s="20">
        <f t="shared" si="0"/>
        <v>3.6751948989193939E-3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12.348107528229715</v>
      </c>
      <c r="D36" s="20">
        <f t="shared" si="0"/>
        <v>2.7179833982893253E-3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2.3111902465048737E-3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9.8016790643046043</v>
      </c>
      <c r="D38" s="20">
        <f t="shared" si="0"/>
        <v>2.1574804812182682E-3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5.2540535446707386</v>
      </c>
      <c r="D39" s="20">
        <f t="shared" si="0"/>
        <v>1.1564873625768922E-3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5.7208116952808483</v>
      </c>
      <c r="D40" s="20">
        <f t="shared" si="0"/>
        <v>1.2592270659261054E-3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4.7673369308662386</v>
      </c>
      <c r="D41" s="20">
        <f t="shared" si="0"/>
        <v>1.0493545348971931E-3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5.1512075167569291</v>
      </c>
      <c r="D42" s="20">
        <f t="shared" si="0"/>
        <v>1.13384957813821E-3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3.5128864513951319</v>
      </c>
      <c r="D43" s="20">
        <f t="shared" si="0"/>
        <v>7.732332289089091E-4</v>
      </c>
    </row>
    <row r="44" spans="2:14">
      <c r="B44" s="22" t="s">
        <v>23</v>
      </c>
      <c r="C44" s="9">
        <f>[2]LUNA!J4</f>
        <v>3.7942219302071409</v>
      </c>
      <c r="D44" s="20">
        <f t="shared" si="0"/>
        <v>8.3515892553996565E-4</v>
      </c>
    </row>
    <row r="45" spans="2:14">
      <c r="B45" s="22" t="s">
        <v>36</v>
      </c>
      <c r="C45" s="9">
        <f>[2]AMP!$J$4</f>
        <v>3.6679574899772258</v>
      </c>
      <c r="D45" s="20">
        <f t="shared" si="0"/>
        <v>8.0736643575522488E-4</v>
      </c>
    </row>
    <row r="46" spans="2:14">
      <c r="B46" s="7" t="s">
        <v>25</v>
      </c>
      <c r="C46" s="1">
        <f>[2]POLIS!J4</f>
        <v>3.0204921728507244</v>
      </c>
      <c r="D46" s="20">
        <f t="shared" si="0"/>
        <v>6.6485067138446726E-4</v>
      </c>
    </row>
    <row r="47" spans="2:14">
      <c r="B47" s="22" t="s">
        <v>40</v>
      </c>
      <c r="C47" s="9">
        <f>[2]SHPING!$J$4</f>
        <v>2.9484111573741303</v>
      </c>
      <c r="D47" s="20">
        <f t="shared" si="0"/>
        <v>6.4898467710564143E-4</v>
      </c>
    </row>
    <row r="48" spans="2:14">
      <c r="B48" s="22" t="s">
        <v>50</v>
      </c>
      <c r="C48" s="9">
        <f>[2]KAVA!$J$4</f>
        <v>2.7704944605946502</v>
      </c>
      <c r="D48" s="20">
        <f t="shared" si="0"/>
        <v>6.098228357449653E-4</v>
      </c>
    </row>
    <row r="49" spans="2:4">
      <c r="B49" s="22" t="s">
        <v>62</v>
      </c>
      <c r="C49" s="10">
        <f>[2]SEI!$J$4</f>
        <v>2.4906762766198254</v>
      </c>
      <c r="D49" s="20">
        <f t="shared" si="0"/>
        <v>5.4823111597379192E-4</v>
      </c>
    </row>
    <row r="50" spans="2:4">
      <c r="B50" s="22" t="s">
        <v>65</v>
      </c>
      <c r="C50" s="10">
        <f>[2]DYDX!$J$4</f>
        <v>9.9836785115957589</v>
      </c>
      <c r="D50" s="20">
        <f t="shared" si="0"/>
        <v>2.1975409904990868E-3</v>
      </c>
    </row>
    <row r="51" spans="2:4">
      <c r="B51" s="22" t="s">
        <v>66</v>
      </c>
      <c r="C51" s="10">
        <f>[2]TIA!$J$4</f>
        <v>10.755966833196267</v>
      </c>
      <c r="D51" s="20">
        <f t="shared" si="0"/>
        <v>2.3675319653917257E-3</v>
      </c>
    </row>
    <row r="52" spans="2:4">
      <c r="B52" s="7" t="s">
        <v>28</v>
      </c>
      <c r="C52" s="1">
        <f>[2]ATLAS!O47</f>
        <v>2.2380584260825316</v>
      </c>
      <c r="D52" s="20">
        <f t="shared" si="0"/>
        <v>4.926265529019043E-4</v>
      </c>
    </row>
    <row r="53" spans="2:4">
      <c r="B53" s="22" t="s">
        <v>63</v>
      </c>
      <c r="C53" s="10">
        <f>[2]MEME!$J$4</f>
        <v>1.8831678869166948</v>
      </c>
      <c r="D53" s="20">
        <f t="shared" si="0"/>
        <v>4.1451040502600545E-4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3.7348693510970394E-4</v>
      </c>
    </row>
    <row r="55" spans="2:4">
      <c r="B55" s="22" t="s">
        <v>43</v>
      </c>
      <c r="C55" s="9">
        <f>[2]TRX!$J$4</f>
        <v>0.98437823996255891</v>
      </c>
      <c r="D55" s="20">
        <f t="shared" si="0"/>
        <v>2.1667479876886668E-4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2023-12-28T01:53:27Z</dcterms:modified>
</cp:coreProperties>
</file>