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1"/>
  <c r="C31" l="1"/>
  <c r="C15"/>
  <c r="C4"/>
  <c r="C41"/>
  <c r="C16"/>
  <c r="C49" l="1"/>
  <c r="C45" l="1"/>
  <c r="C30" l="1"/>
  <c r="C39" l="1"/>
  <c r="C52"/>
  <c r="C27"/>
  <c r="C48"/>
  <c r="C34"/>
  <c r="C35" l="1"/>
  <c r="C54" l="1"/>
  <c r="C44"/>
  <c r="C37"/>
  <c r="C50"/>
  <c r="C36"/>
  <c r="C46"/>
  <c r="C29"/>
  <c r="C28"/>
  <c r="C19"/>
  <c r="C51"/>
  <c r="C26"/>
  <c r="C38" l="1"/>
  <c r="C17"/>
  <c r="C22"/>
  <c r="C47" l="1"/>
  <c r="C43"/>
  <c r="C42"/>
  <c r="C13"/>
  <c r="C24" l="1"/>
  <c r="C53" l="1"/>
  <c r="C12" l="1"/>
  <c r="C18"/>
  <c r="C40" l="1"/>
  <c r="C33" l="1"/>
  <c r="C23" l="1"/>
  <c r="C25" l="1"/>
  <c r="C32" l="1"/>
  <c r="C20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<sst xmlns="http://schemas.openxmlformats.org/spreadsheetml/2006/main" count="112" uniqueCount="68">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</sst>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1347.6736250119677</c:v>
                </c:pt>
                <c:pt idx="1">
                  <c:v>1303.1487915912326</c:v>
                </c:pt>
                <c:pt idx="2">
                  <c:v>413.35238680649479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1094.211107201816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1303.1487915912326</v>
          </cell>
        </row>
      </sheetData>
      <sheetData sheetId="1">
        <row r="4">
          <cell r="J4">
            <v>1347.6736250119677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2.0179678216592873</v>
          </cell>
        </row>
      </sheetData>
      <sheetData sheetId="4">
        <row r="47">
          <cell r="M47">
            <v>146.44</v>
          </cell>
          <cell r="O47">
            <v>1.3256490137915975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2.6436196480291838</v>
          </cell>
        </row>
      </sheetData>
      <sheetData sheetId="7">
        <row r="4">
          <cell r="J4">
            <v>40.549815771381255</v>
          </cell>
        </row>
      </sheetData>
      <sheetData sheetId="8">
        <row r="4">
          <cell r="J4">
            <v>10.602644071264658</v>
          </cell>
        </row>
      </sheetData>
      <sheetData sheetId="9">
        <row r="4">
          <cell r="J4">
            <v>22.880831152872794</v>
          </cell>
        </row>
      </sheetData>
      <sheetData sheetId="10">
        <row r="4">
          <cell r="J4">
            <v>11.200780138850547</v>
          </cell>
        </row>
      </sheetData>
      <sheetData sheetId="11">
        <row r="4">
          <cell r="J4">
            <v>54.637655686365378</v>
          </cell>
        </row>
      </sheetData>
      <sheetData sheetId="12">
        <row r="4">
          <cell r="J4">
            <v>3.3575362312542438</v>
          </cell>
        </row>
      </sheetData>
      <sheetData sheetId="13">
        <row r="4">
          <cell r="J4">
            <v>226.60801863841249</v>
          </cell>
        </row>
      </sheetData>
      <sheetData sheetId="14">
        <row r="4">
          <cell r="J4">
            <v>4.9080649004319357</v>
          </cell>
        </row>
      </sheetData>
      <sheetData sheetId="15">
        <row r="4">
          <cell r="J4">
            <v>45.905458875577317</v>
          </cell>
        </row>
      </sheetData>
      <sheetData sheetId="16">
        <row r="4">
          <cell r="J4">
            <v>5.5943787839101118</v>
          </cell>
        </row>
      </sheetData>
      <sheetData sheetId="17">
        <row r="4">
          <cell r="J4">
            <v>4.1423959850712624</v>
          </cell>
        </row>
      </sheetData>
      <sheetData sheetId="18">
        <row r="4">
          <cell r="J4">
            <v>13.64661793671025</v>
          </cell>
        </row>
      </sheetData>
      <sheetData sheetId="19">
        <row r="4">
          <cell r="J4">
            <v>2.0270069011629612</v>
          </cell>
        </row>
      </sheetData>
      <sheetData sheetId="20">
        <row r="4">
          <cell r="J4">
            <v>16.210696175054025</v>
          </cell>
        </row>
      </sheetData>
      <sheetData sheetId="21">
        <row r="4">
          <cell r="J4">
            <v>13.239545084813214</v>
          </cell>
        </row>
      </sheetData>
      <sheetData sheetId="22">
        <row r="4">
          <cell r="J4">
            <v>11.169653065109818</v>
          </cell>
        </row>
      </sheetData>
      <sheetData sheetId="23">
        <row r="4">
          <cell r="J4">
            <v>4.8280405337626187</v>
          </cell>
        </row>
      </sheetData>
      <sheetData sheetId="24">
        <row r="4">
          <cell r="J4">
            <v>45.863845110801179</v>
          </cell>
        </row>
      </sheetData>
      <sheetData sheetId="25">
        <row r="4">
          <cell r="J4">
            <v>49.211496156332636</v>
          </cell>
        </row>
      </sheetData>
      <sheetData sheetId="26">
        <row r="4">
          <cell r="J4">
            <v>1.4301629197462558</v>
          </cell>
        </row>
      </sheetData>
      <sheetData sheetId="27">
        <row r="4">
          <cell r="J4">
            <v>41.512721914797048</v>
          </cell>
        </row>
      </sheetData>
      <sheetData sheetId="28">
        <row r="4">
          <cell r="J4">
            <v>48.302890310634432</v>
          </cell>
        </row>
      </sheetData>
      <sheetData sheetId="29">
        <row r="4">
          <cell r="J4">
            <v>2.3788947878391573</v>
          </cell>
        </row>
      </sheetData>
      <sheetData sheetId="30">
        <row r="4">
          <cell r="J4">
            <v>13.73443943481319</v>
          </cell>
        </row>
      </sheetData>
      <sheetData sheetId="31">
        <row r="4">
          <cell r="J4">
            <v>2.2426248863237972</v>
          </cell>
        </row>
      </sheetData>
      <sheetData sheetId="32">
        <row r="4">
          <cell r="J4">
            <v>413.35238680649479</v>
          </cell>
        </row>
      </sheetData>
      <sheetData sheetId="33">
        <row r="4">
          <cell r="J4">
            <v>1.1156249423432734</v>
          </cell>
        </row>
      </sheetData>
      <sheetData sheetId="34">
        <row r="4">
          <cell r="J4">
            <v>16.337786154759545</v>
          </cell>
        </row>
      </sheetData>
      <sheetData sheetId="35">
        <row r="4">
          <cell r="J4">
            <v>15.679695154358397</v>
          </cell>
        </row>
      </sheetData>
      <sheetData sheetId="36">
        <row r="4">
          <cell r="J4">
            <v>22.636247001757617</v>
          </cell>
        </row>
      </sheetData>
      <sheetData sheetId="37">
        <row r="4">
          <cell r="J4">
            <v>18.021635345158153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P30" sqref="P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0.14676115735402367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4813.8759106115112</v>
      </c>
      <c r="D7" s="20">
        <f>(C7*[1]Feuil1!$K$2-C4)/C4</f>
        <v>0.61515894885579514</v>
      </c>
      <c r="E7" s="31">
        <f>C7-C7/(1+D7)</f>
        <v>1833.4411280028157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1347.6736250119677</v>
      </c>
    </row>
    <row r="9" spans="2:20">
      <c r="M9" s="17" t="str">
        <f>IF(C13&gt;C7*Params!F8,B13,"Others")</f>
        <v>ETH</v>
      </c>
      <c r="N9" s="18">
        <f>IF(C13&gt;C7*0.1,C13,C7)</f>
        <v>1303.1487915912326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413.35238680649479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4</v>
      </c>
      <c r="C12" s="1">
        <f>[2]BTC!J4</f>
        <v>1347.6736250119677</v>
      </c>
      <c r="D12" s="20">
        <f>C12/$C$7</f>
        <v>0.27995603751256054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19</v>
      </c>
      <c r="C13" s="1">
        <f>[2]ETH!J4</f>
        <v>1303.1487915912326</v>
      </c>
      <c r="D13" s="20">
        <f t="shared" ref="D13:D51" si="0">C13/$C$7</f>
        <v>0.2707067684729107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1094.211107201816</v>
      </c>
      <c r="Q13" s="23"/>
    </row>
    <row r="14" spans="2:20">
      <c r="B14" s="7" t="s">
        <v>24</v>
      </c>
      <c r="C14" s="1">
        <f>[2]SOL!J4</f>
        <v>413.35238680649479</v>
      </c>
      <c r="D14" s="20">
        <f t="shared" si="0"/>
        <v>8.5866855415885915E-2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8.0774828271509239E-2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5.5391955453651727E-2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226.60801863841249</v>
      </c>
      <c r="D17" s="20">
        <f t="shared" si="0"/>
        <v>4.7073921897090663E-2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146.44</v>
      </c>
      <c r="D18" s="20">
        <f>C18/$C$7</f>
        <v>3.0420393611973597E-2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1.4472052865570614E-2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54.637655686365378</v>
      </c>
      <c r="D20" s="20">
        <f t="shared" si="0"/>
        <v>1.1350034089147242E-2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7" t="s">
        <v>5</v>
      </c>
      <c r="C21" s="1">
        <f>H$2</f>
        <v>51</v>
      </c>
      <c r="D21" s="20">
        <f t="shared" si="0"/>
        <v>1.0594373628862697E-2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31</v>
      </c>
      <c r="C22" s="9">
        <f>[2]MATIC!$J$4</f>
        <v>49.211496156332636</v>
      </c>
      <c r="D22" s="20">
        <f t="shared" si="0"/>
        <v>1.0222842688539775E-2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37</v>
      </c>
      <c r="C23" s="9">
        <f>[2]NEAR!$J$4</f>
        <v>48.302890310634432</v>
      </c>
      <c r="D23" s="20">
        <f t="shared" si="0"/>
        <v>1.0034095437349665E-2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45.905458875577317</v>
      </c>
      <c r="D24" s="20">
        <f t="shared" si="0"/>
        <v>9.5360702535736749E-3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45.863845110801179</v>
      </c>
      <c r="D25" s="20">
        <f t="shared" si="0"/>
        <v>9.5274257090218698E-3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8.9969082718832048E-3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56</v>
      </c>
      <c r="C27" s="9">
        <f>[2]MINA!$J$4</f>
        <v>41.512721914797048</v>
      </c>
      <c r="D27" s="20">
        <f t="shared" si="0"/>
        <v>8.6235546336556161E-3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44</v>
      </c>
      <c r="C28" s="9">
        <f>[2]ADA!$J$4</f>
        <v>40.549815771381255</v>
      </c>
      <c r="D28" s="20">
        <f t="shared" si="0"/>
        <v>8.4235274286973E-3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22.880831152872794</v>
      </c>
      <c r="D29" s="20">
        <f t="shared" si="0"/>
        <v>4.753099493577561E-3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22.636247001757617</v>
      </c>
      <c r="D30" s="20">
        <f t="shared" si="0"/>
        <v>4.7022913390557496E-3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18.021635345158153</v>
      </c>
      <c r="D31" s="20">
        <f t="shared" si="0"/>
        <v>3.7436850637200675E-3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16.337786154759545</v>
      </c>
      <c r="D32" s="20">
        <f t="shared" si="0"/>
        <v>3.3938943292545613E-3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16.210696175054025</v>
      </c>
      <c r="D33" s="20">
        <f t="shared" si="0"/>
        <v>3.3674935698528976E-3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15.679695154358397</v>
      </c>
      <c r="D34" s="20">
        <f t="shared" si="0"/>
        <v>3.2571872323909966E-3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13.73443943481319</v>
      </c>
      <c r="D35" s="20">
        <f t="shared" si="0"/>
        <v>2.8530937834391522E-3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13.64661793671025</v>
      </c>
      <c r="D36" s="20">
        <f t="shared" si="0"/>
        <v>2.8348503763107403E-3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13.239545084813214</v>
      </c>
      <c r="D37" s="20">
        <f t="shared" si="0"/>
        <v>2.7502879863663503E-3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11.200780138850547</v>
      </c>
      <c r="D38" s="20">
        <f t="shared" si="0"/>
        <v>2.3267696024652411E-3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11.169653065109818</v>
      </c>
      <c r="D39" s="20">
        <f t="shared" si="0"/>
        <v>2.3203034877753892E-3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10.602644071264658</v>
      </c>
      <c r="D40" s="20">
        <f t="shared" si="0"/>
        <v>2.2025171126436025E-3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1.6265479512548025E-3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5.5943787839101118</v>
      </c>
      <c r="D42" s="20">
        <f t="shared" si="0"/>
        <v>1.1621360599632599E-3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4.9080649004319357</v>
      </c>
      <c r="D43" s="20">
        <f t="shared" si="0"/>
        <v>1.0195661441153474E-3</v>
      </c>
    </row>
    <row r="44" spans="2:14">
      <c r="B44" s="22" t="s">
        <v>23</v>
      </c>
      <c r="C44" s="9">
        <f>[2]LUNA!J4</f>
        <v>4.8280405337626187</v>
      </c>
      <c r="D44" s="20">
        <f t="shared" si="0"/>
        <v>1.0029424570583308E-3</v>
      </c>
    </row>
    <row r="45" spans="2:14">
      <c r="B45" s="22" t="s">
        <v>36</v>
      </c>
      <c r="C45" s="9">
        <f>[2]GRT!$J$4</f>
        <v>4.1423959850712624</v>
      </c>
      <c r="D45" s="20">
        <f t="shared" si="0"/>
        <v>8.6051158401070004E-4</v>
      </c>
    </row>
    <row r="46" spans="2:14">
      <c r="B46" s="22" t="s">
        <v>35</v>
      </c>
      <c r="C46" s="9">
        <f>[2]AMP!$J$4</f>
        <v>3.3575362312542438</v>
      </c>
      <c r="D46" s="20">
        <f t="shared" si="0"/>
        <v>6.9747045698727468E-4</v>
      </c>
    </row>
    <row r="47" spans="2:14">
      <c r="B47" s="22" t="s">
        <v>63</v>
      </c>
      <c r="C47" s="10">
        <f>[2]ACE!$J$4</f>
        <v>2.6436196480291838</v>
      </c>
      <c r="D47" s="20">
        <f t="shared" si="0"/>
        <v>5.4916655458477786E-4</v>
      </c>
    </row>
    <row r="48" spans="2:14">
      <c r="B48" s="22" t="s">
        <v>61</v>
      </c>
      <c r="C48" s="10">
        <f>[2]SEI!$J$4</f>
        <v>2.3788947878391573</v>
      </c>
      <c r="D48" s="20">
        <f t="shared" si="0"/>
        <v>4.9417451384553123E-4</v>
      </c>
    </row>
    <row r="49" spans="2:4">
      <c r="B49" s="22" t="s">
        <v>39</v>
      </c>
      <c r="C49" s="9">
        <f>[2]SHPING!$J$4</f>
        <v>2.2426248863237972</v>
      </c>
      <c r="D49" s="20">
        <f t="shared" si="0"/>
        <v>4.6586678343333416E-4</v>
      </c>
    </row>
    <row r="50" spans="2:4">
      <c r="B50" s="22" t="s">
        <v>49</v>
      </c>
      <c r="C50" s="9">
        <f>[2]KAVA!$J$4</f>
        <v>2.0270069011629612</v>
      </c>
      <c r="D50" s="20">
        <f t="shared" si="0"/>
        <v>4.2107585214124654E-4</v>
      </c>
    </row>
    <row r="51" spans="2:4">
      <c r="B51" s="7" t="s">
        <v>25</v>
      </c>
      <c r="C51" s="1">
        <f>[2]POLIS!J4</f>
        <v>2.0179678216592873</v>
      </c>
      <c r="D51" s="20">
        <f t="shared" si="0"/>
        <v>4.1919813869962071E-4</v>
      </c>
    </row>
    <row r="52" spans="2:4">
      <c r="B52" s="22" t="s">
        <v>62</v>
      </c>
      <c r="C52" s="10">
        <f>[2]MEME!$J$4</f>
        <v>1.4301629197462558</v>
      </c>
      <c r="D52" s="20">
        <f>C52/$C$7</f>
        <v>2.9709177101837277E-4</v>
      </c>
    </row>
    <row r="53" spans="2:4">
      <c r="B53" s="7" t="s">
        <v>27</v>
      </c>
      <c r="C53" s="1">
        <f>[2]ATLAS!O47</f>
        <v>1.3256490137915975</v>
      </c>
      <c r="D53" s="20">
        <f>C53/$C$7</f>
        <v>2.7538080299689303E-4</v>
      </c>
    </row>
    <row r="54" spans="2:4">
      <c r="B54" s="22" t="s">
        <v>42</v>
      </c>
      <c r="C54" s="9">
        <f>[2]TRX!$J$4</f>
        <v>1.1156249423432734</v>
      </c>
      <c r="D54" s="20">
        <f>C54/$C$7</f>
        <v>2.3175191115417732E-4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2024-02-05T11:09:48Z</dcterms:modified>
</cp:coreProperties>
</file>