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20" l="1"/>
  <c r="C14" l="1"/>
  <c r="C13" l="1"/>
  <c r="C18" l="1"/>
  <c r="C12" l="1"/>
  <c r="C32" l="1"/>
  <c r="C7" l="1"/>
  <c r="D12" l="1"/>
  <c r="D45"/>
  <c r="D31"/>
  <c r="N9"/>
  <c r="D49"/>
  <c r="D24"/>
  <c r="D51"/>
  <c r="D52"/>
  <c r="D7"/>
  <c r="E7" s="1"/>
  <c r="D22"/>
  <c r="D35"/>
  <c r="D39"/>
  <c r="D14"/>
  <c r="D36"/>
  <c r="D28"/>
  <c r="D25"/>
  <c r="D37"/>
  <c r="D41"/>
  <c r="Q3"/>
  <c r="M9"/>
  <c r="D34"/>
  <c r="D21"/>
  <c r="D15"/>
  <c r="N8"/>
  <c r="D53"/>
  <c r="D44"/>
  <c r="D16"/>
  <c r="D46"/>
  <c r="D19"/>
  <c r="D43"/>
  <c r="D17"/>
  <c r="D47"/>
  <c r="D30"/>
  <c r="D27"/>
  <c r="D13"/>
  <c r="D20"/>
  <c r="D18"/>
  <c r="D54"/>
  <c r="D50"/>
  <c r="D26"/>
  <c r="D48"/>
  <c r="D23"/>
  <c r="D33"/>
  <c r="D42"/>
  <c r="D29"/>
  <c r="D40"/>
  <c r="D38"/>
  <c r="M8"/>
  <c r="D32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<sst xmlns="http://schemas.openxmlformats.org/spreadsheetml/2006/main" count="112" uniqueCount="68">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</sst>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1820.5174636566314</c:v>
                </c:pt>
                <c:pt idx="1">
                  <c:v>1359.6848177695347</c:v>
                </c:pt>
                <c:pt idx="2">
                  <c:v>457.71560621387363</c:v>
                </c:pt>
                <c:pt idx="3">
                  <c:v>395.81</c:v>
                </c:pt>
                <c:pt idx="4">
                  <c:v>1451.8886046958514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1820.5174636566314</v>
          </cell>
        </row>
      </sheetData>
      <sheetData sheetId="1">
        <row r="4">
          <cell r="J4">
            <v>1359.6848177695347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2.6279222610268733</v>
          </cell>
        </row>
      </sheetData>
      <sheetData sheetId="4">
        <row r="47">
          <cell r="M47">
            <v>128.25</v>
          </cell>
          <cell r="O47">
            <v>0.52138756048405455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3.0784637103929118</v>
          </cell>
        </row>
      </sheetData>
      <sheetData sheetId="7">
        <row r="4">
          <cell r="J4">
            <v>47.647105764442955</v>
          </cell>
        </row>
      </sheetData>
      <sheetData sheetId="8">
        <row r="4">
          <cell r="J4">
            <v>12.487867156509051</v>
          </cell>
        </row>
      </sheetData>
      <sheetData sheetId="9">
        <row r="4">
          <cell r="J4">
            <v>27.095296215509201</v>
          </cell>
        </row>
      </sheetData>
      <sheetData sheetId="10">
        <row r="4">
          <cell r="J4">
            <v>12.435548217800635</v>
          </cell>
        </row>
      </sheetData>
      <sheetData sheetId="11">
        <row r="4">
          <cell r="J4">
            <v>60.89483871266053</v>
          </cell>
        </row>
      </sheetData>
      <sheetData sheetId="12">
        <row r="4">
          <cell r="J4">
            <v>3.5462557871596392</v>
          </cell>
        </row>
      </sheetData>
      <sheetData sheetId="13">
        <row r="4">
          <cell r="J4">
            <v>268.33265473122384</v>
          </cell>
        </row>
      </sheetData>
      <sheetData sheetId="14">
        <row r="4">
          <cell r="J4">
            <v>5.1696942582852392</v>
          </cell>
        </row>
      </sheetData>
      <sheetData sheetId="15">
        <row r="4">
          <cell r="J4">
            <v>50.85836381998773</v>
          </cell>
        </row>
      </sheetData>
      <sheetData sheetId="16">
        <row r="4">
          <cell r="J4">
            <v>5.9795719913216248</v>
          </cell>
        </row>
      </sheetData>
      <sheetData sheetId="17">
        <row r="4">
          <cell r="J4">
            <v>5.0608138245007703</v>
          </cell>
        </row>
      </sheetData>
      <sheetData sheetId="18">
        <row r="4">
          <cell r="J4">
            <v>14.228994440848389</v>
          </cell>
        </row>
      </sheetData>
      <sheetData sheetId="19">
        <row r="4">
          <cell r="J4">
            <v>2.1618273294191206</v>
          </cell>
        </row>
      </sheetData>
      <sheetData sheetId="20">
        <row r="4">
          <cell r="J4">
            <v>18.048449674732105</v>
          </cell>
        </row>
      </sheetData>
      <sheetData sheetId="21">
        <row r="4">
          <cell r="J4">
            <v>13.356259798772946</v>
          </cell>
        </row>
      </sheetData>
      <sheetData sheetId="22">
        <row r="4">
          <cell r="J4">
            <v>11.470084731360792</v>
          </cell>
        </row>
      </sheetData>
      <sheetData sheetId="23">
        <row r="4">
          <cell r="J4">
            <v>5.232042943755312</v>
          </cell>
        </row>
      </sheetData>
      <sheetData sheetId="24">
        <row r="4">
          <cell r="J4">
            <v>52.363429765697973</v>
          </cell>
        </row>
      </sheetData>
      <sheetData sheetId="25">
        <row r="4">
          <cell r="J4">
            <v>58.231689904849823</v>
          </cell>
        </row>
      </sheetData>
      <sheetData sheetId="26">
        <row r="4">
          <cell r="J4">
            <v>1.6781257764391977</v>
          </cell>
        </row>
      </sheetData>
      <sheetData sheetId="27">
        <row r="4">
          <cell r="J4">
            <v>47.121153836875436</v>
          </cell>
        </row>
      </sheetData>
      <sheetData sheetId="28">
        <row r="4">
          <cell r="J4">
            <v>56.599743108373424</v>
          </cell>
        </row>
      </sheetData>
      <sheetData sheetId="29">
        <row r="4">
          <cell r="J4">
            <v>3.5224557787861328</v>
          </cell>
        </row>
      </sheetData>
      <sheetData sheetId="30">
        <row r="4">
          <cell r="J4">
            <v>14.697341259236712</v>
          </cell>
        </row>
      </sheetData>
      <sheetData sheetId="31">
        <row r="4">
          <cell r="J4">
            <v>2.8946551524006923</v>
          </cell>
        </row>
      </sheetData>
      <sheetData sheetId="32">
        <row r="4">
          <cell r="J4">
            <v>457.71560621387363</v>
          </cell>
        </row>
      </sheetData>
      <sheetData sheetId="33">
        <row r="4">
          <cell r="J4">
            <v>1.2927875785426961</v>
          </cell>
        </row>
      </sheetData>
      <sheetData sheetId="34">
        <row r="4">
          <cell r="J4">
            <v>16.472431807046874</v>
          </cell>
        </row>
      </sheetData>
      <sheetData sheetId="35">
        <row r="4">
          <cell r="J4">
            <v>17.150040699286198</v>
          </cell>
        </row>
      </sheetData>
      <sheetData sheetId="36">
        <row r="4">
          <cell r="J4">
            <v>23.453753171225532</v>
          </cell>
        </row>
      </sheetData>
      <sheetData sheetId="37">
        <row r="4">
          <cell r="J4">
            <v>20.280887260230113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topLeftCell="A4" workbookViewId="0">
      <selection activeCell="C18" sqref="C1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49.19+1</f>
        <v>50.19</v>
      </c>
      <c r="J2" t="s">
        <v>6</v>
      </c>
      <c r="K2" s="9">
        <f>17.52+249.13</f>
        <v>266.64999999999998</v>
      </c>
      <c r="M2" t="s">
        <v>58</v>
      </c>
      <c r="N2" s="9">
        <f>395.81</f>
        <v>395.81</v>
      </c>
      <c r="P2" t="s">
        <v>8</v>
      </c>
      <c r="Q2" s="10">
        <f>N2+K2+H2</f>
        <v>712.65000000000009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0.12991247218898069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5485.6164923358901</v>
      </c>
      <c r="D7" s="20">
        <f>(C7*[1]Feuil1!$K$2-C4)/C4</f>
        <v>0.86054826326490819</v>
      </c>
      <c r="E7" s="31">
        <f>C7-C7/(1+D7)</f>
        <v>2537.2293955616969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1820.5174636566314</v>
      </c>
    </row>
    <row r="9" spans="2:20">
      <c r="M9" s="17" t="str">
        <f>IF(C13&gt;C7*Params!F8,B13,"Others")</f>
        <v>BTC</v>
      </c>
      <c r="N9" s="18">
        <f>IF(C13&gt;C7*0.1,C13,C7)</f>
        <v>1359.6848177695347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457.71560621387363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395.81</v>
      </c>
    </row>
    <row r="12" spans="2:20">
      <c r="B12" s="7" t="s">
        <v>19</v>
      </c>
      <c r="C12" s="1">
        <f>[2]ETH!J4</f>
        <v>1820.5174636566314</v>
      </c>
      <c r="D12" s="20">
        <f>C12/$C$7</f>
        <v>0.33187107888422895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1451.8886046958514</v>
      </c>
    </row>
    <row r="13" spans="2:20">
      <c r="B13" s="7" t="s">
        <v>4</v>
      </c>
      <c r="C13" s="1">
        <f>[2]BTC!J4</f>
        <v>1359.6848177695347</v>
      </c>
      <c r="D13" s="20">
        <f t="shared" ref="D13:D51" si="0">C13/$C$7</f>
        <v>0.24786363021716679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457.71560621387363</v>
      </c>
      <c r="D14" s="20">
        <f t="shared" si="0"/>
        <v>8.3439228180344188E-2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395.81</v>
      </c>
      <c r="D15" s="20">
        <f t="shared" si="0"/>
        <v>7.2154150869459671E-2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4.8608939464241482E-2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268.33265473122384</v>
      </c>
      <c r="D17" s="20">
        <f t="shared" si="0"/>
        <v>4.8915678867839006E-2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2.3379323031273092E-2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1.2699879177481681E-2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60.89483871266053</v>
      </c>
      <c r="D20" s="20">
        <f t="shared" si="0"/>
        <v>1.11008195337276E-2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58.231689904849823</v>
      </c>
      <c r="D21" s="20">
        <f t="shared" si="0"/>
        <v>1.0615341044385251E-2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56.599743108373424</v>
      </c>
      <c r="D22" s="20">
        <f t="shared" si="0"/>
        <v>1.0317845439514505E-2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50.19</v>
      </c>
      <c r="D23" s="20">
        <f t="shared" si="0"/>
        <v>9.149381855279505E-3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50.85836381998773</v>
      </c>
      <c r="D24" s="20">
        <f t="shared" si="0"/>
        <v>9.271221181984448E-3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52.363429765697973</v>
      </c>
      <c r="D25" s="20">
        <f t="shared" si="0"/>
        <v>9.5455870527690733E-3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7.8951928302880142E-3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47.647105764442955</v>
      </c>
      <c r="D27" s="20">
        <f t="shared" si="0"/>
        <v>8.6858251631356433E-3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47.121153836875436</v>
      </c>
      <c r="D28" s="20">
        <f t="shared" si="0"/>
        <v>8.5899468004571097E-3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23.453753171225532</v>
      </c>
      <c r="D29" s="20">
        <f t="shared" si="0"/>
        <v>4.275499974158499E-3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27.095296215509201</v>
      </c>
      <c r="D30" s="20">
        <f t="shared" si="0"/>
        <v>4.9393347590676101E-3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20.280887260230113</v>
      </c>
      <c r="D31" s="20">
        <f t="shared" si="0"/>
        <v>3.6971026480916254E-3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16.472431807046874</v>
      </c>
      <c r="D32" s="20">
        <f t="shared" si="0"/>
        <v>3.002840579552175E-3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18.048449674732105</v>
      </c>
      <c r="D33" s="20">
        <f t="shared" si="0"/>
        <v>3.2901406250232957E-3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17.150040699286198</v>
      </c>
      <c r="D34" s="20">
        <f t="shared" si="0"/>
        <v>3.1263652359305475E-3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14.697341259236712</v>
      </c>
      <c r="D35" s="20">
        <f t="shared" si="0"/>
        <v>2.6792505964955411E-3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14.228994440848389</v>
      </c>
      <c r="D36" s="20">
        <f t="shared" si="0"/>
        <v>2.5938733523803788E-3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13.356259798772946</v>
      </c>
      <c r="D37" s="20">
        <f t="shared" si="0"/>
        <v>2.4347782637436201E-3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12.435548217800635</v>
      </c>
      <c r="D38" s="20">
        <f t="shared" si="0"/>
        <v>2.266937223040417E-3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11.470084731360792</v>
      </c>
      <c r="D39" s="20">
        <f t="shared" si="0"/>
        <v>2.0909381374702319E-3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12.487867156509051</v>
      </c>
      <c r="D40" s="20">
        <f t="shared" si="0"/>
        <v>2.2764746995996171E-3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1.4273691955935153E-3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5.9795719913216248</v>
      </c>
      <c r="D42" s="20">
        <f t="shared" si="0"/>
        <v>1.0900455764043756E-3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5.1696942582852392</v>
      </c>
      <c r="D43" s="20">
        <f t="shared" si="0"/>
        <v>9.4240898274751167E-4</v>
      </c>
    </row>
    <row r="44" spans="2:14">
      <c r="B44" s="22" t="s">
        <v>23</v>
      </c>
      <c r="C44" s="9">
        <f>[2]LUNA!J4</f>
        <v>5.232042943755312</v>
      </c>
      <c r="D44" s="20">
        <f t="shared" si="0"/>
        <v>9.5377483115437385E-4</v>
      </c>
    </row>
    <row r="45" spans="2:14">
      <c r="B45" s="22" t="s">
        <v>36</v>
      </c>
      <c r="C45" s="9">
        <f>[2]GRT!$J$4</f>
        <v>5.0608138245007703</v>
      </c>
      <c r="D45" s="20">
        <f t="shared" si="0"/>
        <v>9.2256063317065209E-4</v>
      </c>
    </row>
    <row r="46" spans="2:14">
      <c r="B46" s="22" t="s">
        <v>35</v>
      </c>
      <c r="C46" s="9">
        <f>[2]AMP!$J$4</f>
        <v>3.5462557871596392</v>
      </c>
      <c r="D46" s="20">
        <f t="shared" si="0"/>
        <v>6.4646440233549199E-4</v>
      </c>
    </row>
    <row r="47" spans="2:14">
      <c r="B47" s="22" t="s">
        <v>63</v>
      </c>
      <c r="C47" s="10">
        <f>[2]ACE!$J$4</f>
        <v>3.0784637103929118</v>
      </c>
      <c r="D47" s="20">
        <f t="shared" si="0"/>
        <v>5.6118828479787464E-4</v>
      </c>
    </row>
    <row r="48" spans="2:14">
      <c r="B48" s="22" t="s">
        <v>61</v>
      </c>
      <c r="C48" s="10">
        <f>[2]SEI!$J$4</f>
        <v>3.5224557787861328</v>
      </c>
      <c r="D48" s="20">
        <f t="shared" si="0"/>
        <v>6.4212578179817265E-4</v>
      </c>
    </row>
    <row r="49" spans="2:4">
      <c r="B49" s="22" t="s">
        <v>39</v>
      </c>
      <c r="C49" s="9">
        <f>[2]SHPING!$J$4</f>
        <v>2.8946551524006923</v>
      </c>
      <c r="D49" s="20">
        <f t="shared" si="0"/>
        <v>5.2768091908081741E-4</v>
      </c>
    </row>
    <row r="50" spans="2:4">
      <c r="B50" s="22" t="s">
        <v>49</v>
      </c>
      <c r="C50" s="9">
        <f>[2]KAVA!$J$4</f>
        <v>2.1618273294191206</v>
      </c>
      <c r="D50" s="20">
        <f t="shared" si="0"/>
        <v>3.9409013233780937E-4</v>
      </c>
    </row>
    <row r="51" spans="2:4">
      <c r="B51" s="7" t="s">
        <v>25</v>
      </c>
      <c r="C51" s="1">
        <f>[2]POLIS!J4</f>
        <v>2.6279222610268733</v>
      </c>
      <c r="D51" s="20">
        <f t="shared" si="0"/>
        <v>4.790568689405134E-4</v>
      </c>
    </row>
    <row r="52" spans="2:4">
      <c r="B52" s="22" t="s">
        <v>62</v>
      </c>
      <c r="C52" s="10">
        <f>[2]MEME!$J$4</f>
        <v>1.6781257764391977</v>
      </c>
      <c r="D52" s="20">
        <f>C52/$C$7</f>
        <v>3.0591379816357099E-4</v>
      </c>
    </row>
    <row r="53" spans="2:4">
      <c r="B53" s="22" t="s">
        <v>42</v>
      </c>
      <c r="C53" s="9">
        <f>[2]TRX!$J$4</f>
        <v>1.2927875785426961</v>
      </c>
      <c r="D53" s="20">
        <f>C53/$C$7</f>
        <v>2.3566860358336864E-4</v>
      </c>
    </row>
    <row r="54" spans="2:4">
      <c r="B54" s="7" t="s">
        <v>27</v>
      </c>
      <c r="C54" s="1">
        <f>[2]ATLAS!O47</f>
        <v>0.52138756048405455</v>
      </c>
      <c r="D54" s="20">
        <f>C54/$C$7</f>
        <v>9.504630176252748E-5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2024-02-17T13:25:28Z</dcterms:modified>
</cp:coreProperties>
</file>