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H2" l="1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8" l="1"/>
  <c r="C12" l="1"/>
  <c r="C13" l="1"/>
  <c r="C14" l="1"/>
  <c r="C46" l="1"/>
  <c r="C49" l="1"/>
  <c r="C32" l="1"/>
  <c r="C22" l="1"/>
  <c r="C7" l="1"/>
  <c r="D46" l="1"/>
  <c r="D20"/>
  <c r="D34"/>
  <c r="D42"/>
  <c r="D45"/>
  <c r="Q3"/>
  <c r="M8"/>
  <c r="D52"/>
  <c r="D15"/>
  <c r="D12"/>
  <c r="D39"/>
  <c r="D16"/>
  <c r="D41"/>
  <c r="D25"/>
  <c r="D17"/>
  <c r="D7"/>
  <c r="E7" s="1"/>
  <c r="D21"/>
  <c r="D49"/>
  <c r="D18"/>
  <c r="D32"/>
  <c r="D33"/>
  <c r="D35"/>
  <c r="D24"/>
  <c r="D53"/>
  <c r="D54"/>
  <c r="D19"/>
  <c r="D23"/>
  <c r="D36"/>
  <c r="D30"/>
  <c r="D40"/>
  <c r="D50"/>
  <c r="N8"/>
  <c r="D31"/>
  <c r="D27"/>
  <c r="N9"/>
  <c r="D38"/>
  <c r="D28"/>
  <c r="D26"/>
  <c r="D43"/>
  <c r="D48"/>
  <c r="D14"/>
  <c r="D29"/>
  <c r="D44"/>
  <c r="M9"/>
  <c r="D51"/>
  <c r="D47"/>
  <c r="D13"/>
  <c r="D37"/>
  <c r="D22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M36" l="1"/>
  <c r="N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<sst xmlns="http://schemas.openxmlformats.org/spreadsheetml/2006/main" count="112" uniqueCount="68">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</sst>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2010.5263800185237</c:v>
                </c:pt>
                <c:pt idx="1">
                  <c:v>1356.5587141321437</c:v>
                </c:pt>
                <c:pt idx="2">
                  <c:v>433.97593424865221</c:v>
                </c:pt>
                <c:pt idx="3">
                  <c:v>404.32</c:v>
                </c:pt>
                <c:pt idx="4">
                  <c:v>1489.6518037863671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2010.5263800185237</v>
          </cell>
        </row>
      </sheetData>
      <sheetData sheetId="1">
        <row r="4">
          <cell r="J4">
            <v>1356.5587141321437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2.5192806577177058</v>
          </cell>
        </row>
      </sheetData>
      <sheetData sheetId="4">
        <row r="47">
          <cell r="M47">
            <v>128.25</v>
          </cell>
          <cell r="O47">
            <v>0.56227485382756015</v>
          </cell>
        </row>
      </sheetData>
      <sheetData sheetId="5">
        <row r="4">
          <cell r="C4">
            <v>-86.666666666666671</v>
          </cell>
        </row>
      </sheetData>
      <sheetData sheetId="6">
        <row r="4">
          <cell r="J4">
            <v>3.5059193877056787</v>
          </cell>
        </row>
      </sheetData>
      <sheetData sheetId="7">
        <row r="4">
          <cell r="J4">
            <v>47.975259087353045</v>
          </cell>
        </row>
      </sheetData>
      <sheetData sheetId="8">
        <row r="4">
          <cell r="J4">
            <v>12.981927606274473</v>
          </cell>
        </row>
      </sheetData>
      <sheetData sheetId="9">
        <row r="4">
          <cell r="J4">
            <v>2.7419989581629851</v>
          </cell>
        </row>
      </sheetData>
      <sheetData sheetId="10">
        <row r="4">
          <cell r="J4">
            <v>33.576993206676043</v>
          </cell>
        </row>
      </sheetData>
      <sheetData sheetId="11">
        <row r="4">
          <cell r="J4">
            <v>12.678961888258804</v>
          </cell>
        </row>
      </sheetData>
      <sheetData sheetId="12">
        <row r="4">
          <cell r="J4">
            <v>57.662383315073463</v>
          </cell>
        </row>
      </sheetData>
      <sheetData sheetId="13">
        <row r="4">
          <cell r="J4">
            <v>291.42518922613351</v>
          </cell>
        </row>
      </sheetData>
      <sheetData sheetId="14">
        <row r="4">
          <cell r="J4">
            <v>5.1777428644043324</v>
          </cell>
        </row>
      </sheetData>
      <sheetData sheetId="15">
        <row r="4">
          <cell r="J4">
            <v>52.302179774085722</v>
          </cell>
        </row>
      </sheetData>
      <sheetData sheetId="16">
        <row r="4">
          <cell r="J4">
            <v>5.973431796299538</v>
          </cell>
        </row>
      </sheetData>
      <sheetData sheetId="17">
        <row r="4">
          <cell r="J4">
            <v>7.6991111192380917</v>
          </cell>
        </row>
      </sheetData>
      <sheetData sheetId="18">
        <row r="4">
          <cell r="J4">
            <v>13.516347516583687</v>
          </cell>
        </row>
      </sheetData>
      <sheetData sheetId="19">
        <row r="4">
          <cell r="J4">
            <v>2.2704749370285313</v>
          </cell>
        </row>
      </sheetData>
      <sheetData sheetId="20">
        <row r="4">
          <cell r="J4">
            <v>20.159939409048093</v>
          </cell>
        </row>
      </sheetData>
      <sheetData sheetId="21">
        <row r="4">
          <cell r="J4">
            <v>12.752448627594921</v>
          </cell>
        </row>
      </sheetData>
      <sheetData sheetId="22">
        <row r="4">
          <cell r="J4">
            <v>11.375479650691906</v>
          </cell>
        </row>
      </sheetData>
      <sheetData sheetId="23">
        <row r="4">
          <cell r="J4">
            <v>4.9646340042005281</v>
          </cell>
        </row>
      </sheetData>
      <sheetData sheetId="24">
        <row r="4">
          <cell r="J4">
            <v>50.603876216850232</v>
          </cell>
        </row>
      </sheetData>
      <sheetData sheetId="25">
        <row r="4">
          <cell r="J4">
            <v>62.989194679008328</v>
          </cell>
        </row>
      </sheetData>
      <sheetData sheetId="26">
        <row r="4">
          <cell r="J4">
            <v>1.7927944984163962</v>
          </cell>
        </row>
      </sheetData>
      <sheetData sheetId="27">
        <row r="4">
          <cell r="J4">
            <v>43.67339267272699</v>
          </cell>
        </row>
      </sheetData>
      <sheetData sheetId="28">
        <row r="4">
          <cell r="J4">
            <v>65.585236899220817</v>
          </cell>
        </row>
      </sheetData>
      <sheetData sheetId="29">
        <row r="4">
          <cell r="J4">
            <v>3.014451208545962</v>
          </cell>
        </row>
      </sheetData>
      <sheetData sheetId="30">
        <row r="4">
          <cell r="J4">
            <v>14.486310219995042</v>
          </cell>
        </row>
      </sheetData>
      <sheetData sheetId="31">
        <row r="4">
          <cell r="J4">
            <v>3.1629463139098286</v>
          </cell>
        </row>
      </sheetData>
      <sheetData sheetId="32">
        <row r="4">
          <cell r="J4">
            <v>433.97593424865221</v>
          </cell>
        </row>
      </sheetData>
      <sheetData sheetId="33">
        <row r="4">
          <cell r="J4">
            <v>1.2883273656774208</v>
          </cell>
        </row>
      </sheetData>
      <sheetData sheetId="34">
        <row r="4">
          <cell r="J4">
            <v>18.307893701500983</v>
          </cell>
        </row>
      </sheetData>
      <sheetData sheetId="35">
        <row r="4">
          <cell r="J4">
            <v>16.545701229975844</v>
          </cell>
        </row>
      </sheetData>
      <sheetData sheetId="36">
        <row r="4">
          <cell r="J4">
            <v>20.390289618596022</v>
          </cell>
        </row>
      </sheetData>
      <sheetData sheetId="37">
        <row r="4">
          <cell r="J4">
            <v>22.132744608918472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28.24+1</f>
        <v>29.24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702.12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0.12328638318499989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5695.0328321856887</v>
      </c>
      <c r="D7" s="20">
        <f>(C7*[1]Feuil1!$K$2-C4)/C4</f>
        <v>0.91080605602145648</v>
      </c>
      <c r="E7" s="31">
        <f>C7-C7/(1+D7)</f>
        <v>2714.5980495769927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2010.5263800185237</v>
      </c>
    </row>
    <row r="9" spans="2:20">
      <c r="M9" s="17" t="str">
        <f>IF(C13&gt;C7*Params!F8,B13,"Others")</f>
        <v>BTC</v>
      </c>
      <c r="N9" s="18">
        <f>IF(C13&gt;C7*0.1,C13,C7)</f>
        <v>1356.5587141321437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433.97593424865221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2010.5263800185237</v>
      </c>
      <c r="D12" s="20">
        <f>C12/$C$7</f>
        <v>0.35303156966118959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1489.6518037863671</v>
      </c>
    </row>
    <row r="13" spans="2:20">
      <c r="B13" s="7" t="s">
        <v>4</v>
      </c>
      <c r="C13" s="1">
        <f>[2]BTC!J4</f>
        <v>1356.5587141321437</v>
      </c>
      <c r="D13" s="20">
        <f t="shared" ref="D13:D51" si="0">C13/$C$7</f>
        <v>0.23820033248368683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433.97593424865221</v>
      </c>
      <c r="D14" s="20">
        <f t="shared" si="0"/>
        <v>7.6202534214732026E-2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7.0995200890672752E-2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4.7156883535810934E-2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291.42518922613351</v>
      </c>
      <c r="D17" s="20">
        <f t="shared" si="0"/>
        <v>5.1171818989195858E-2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2.2519624342671105E-2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86.666666666666671</v>
      </c>
      <c r="D19" s="20">
        <f>C19/$C$7</f>
        <v>1.5217939776723815E-2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57.662383315073463</v>
      </c>
      <c r="D20" s="20">
        <f t="shared" si="0"/>
        <v>1.0125030884667138E-2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62.989194679008328</v>
      </c>
      <c r="D21" s="20">
        <f t="shared" si="0"/>
        <v>1.1060374283186318E-2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65.585236899220817</v>
      </c>
      <c r="D22" s="20">
        <f t="shared" si="0"/>
        <v>1.1516217523552003E-2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29.24</v>
      </c>
      <c r="D23" s="20">
        <f t="shared" si="0"/>
        <v>5.1342987585162037E-3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52.302179774085722</v>
      </c>
      <c r="D24" s="20">
        <f t="shared" si="0"/>
        <v>9.183824099924064E-3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50.603876216850232</v>
      </c>
      <c r="D25" s="20">
        <f t="shared" si="0"/>
        <v>8.8856162392709232E-3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7.6048727507297123E-3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47.975259087353045</v>
      </c>
      <c r="D27" s="20">
        <f t="shared" si="0"/>
        <v>8.4240531180468526E-3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43.67339267272699</v>
      </c>
      <c r="D28" s="20">
        <f t="shared" si="0"/>
        <v>7.668681456216582E-3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20.390289618596022</v>
      </c>
      <c r="D29" s="20">
        <f t="shared" si="0"/>
        <v>3.5803638397586659E-3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33.576993206676043</v>
      </c>
      <c r="D30" s="20">
        <f t="shared" si="0"/>
        <v>5.8958383904153151E-3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22.132744608918472</v>
      </c>
      <c r="D31" s="20">
        <f t="shared" si="0"/>
        <v>3.8863243217553455E-3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18.307893701500983</v>
      </c>
      <c r="D32" s="20">
        <f t="shared" si="0"/>
        <v>3.2147125821704215E-3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20.159939409048093</v>
      </c>
      <c r="D33" s="20">
        <f t="shared" si="0"/>
        <v>3.5399162749534031E-3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16.545701229975844</v>
      </c>
      <c r="D34" s="20">
        <f t="shared" si="0"/>
        <v>2.9052863640165868E-3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14.486310219995042</v>
      </c>
      <c r="D35" s="20">
        <f t="shared" si="0"/>
        <v>2.5436745751710376E-3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13.516347516583687</v>
      </c>
      <c r="D36" s="20">
        <f t="shared" si="0"/>
        <v>2.3733572597150888E-3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12.752448627594921</v>
      </c>
      <c r="D37" s="20">
        <f t="shared" si="0"/>
        <v>2.2392230217750434E-3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12.678961888258804</v>
      </c>
      <c r="D38" s="20">
        <f t="shared" si="0"/>
        <v>2.2263193666949878E-3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11.375479650691906</v>
      </c>
      <c r="D39" s="20">
        <f t="shared" si="0"/>
        <v>1.9974388183335769E-3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12.981927606274473</v>
      </c>
      <c r="D40" s="20">
        <f t="shared" si="0"/>
        <v>2.2795176057469994E-3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1.3748823282893937E-3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5.973431796299538</v>
      </c>
      <c r="D42" s="20">
        <f t="shared" si="0"/>
        <v>1.0488845231129253E-3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5.1777428644043324</v>
      </c>
      <c r="D43" s="20">
        <f t="shared" si="0"/>
        <v>9.0916822026769137E-4</v>
      </c>
    </row>
    <row r="44" spans="2:14">
      <c r="B44" s="22" t="s">
        <v>23</v>
      </c>
      <c r="C44" s="9">
        <f>[2]LUNA!J4</f>
        <v>4.9646340042005281</v>
      </c>
      <c r="D44" s="20">
        <f t="shared" si="0"/>
        <v>8.7174809180075579E-4</v>
      </c>
    </row>
    <row r="45" spans="2:14">
      <c r="B45" s="22" t="s">
        <v>36</v>
      </c>
      <c r="C45" s="9">
        <f>[2]GRT!$J$4</f>
        <v>7.6991111192380917</v>
      </c>
      <c r="D45" s="20">
        <f t="shared" si="0"/>
        <v>1.3518993386177301E-3</v>
      </c>
    </row>
    <row r="46" spans="2:14">
      <c r="B46" s="22" t="s">
        <v>35</v>
      </c>
      <c r="C46" s="9">
        <f>[2]AMP!$J$4</f>
        <v>2.7419989581629851</v>
      </c>
      <c r="D46" s="20">
        <f t="shared" si="0"/>
        <v>4.8147201938265861E-4</v>
      </c>
    </row>
    <row r="47" spans="2:14">
      <c r="B47" s="22" t="s">
        <v>63</v>
      </c>
      <c r="C47" s="10">
        <f>[2]ACE!$J$4</f>
        <v>3.5059193877056787</v>
      </c>
      <c r="D47" s="20">
        <f t="shared" si="0"/>
        <v>6.1561003966330893E-4</v>
      </c>
    </row>
    <row r="48" spans="2:14">
      <c r="B48" s="22" t="s">
        <v>61</v>
      </c>
      <c r="C48" s="10">
        <f>[2]SEI!$J$4</f>
        <v>3.014451208545962</v>
      </c>
      <c r="D48" s="20">
        <f t="shared" si="0"/>
        <v>5.293123494406704E-4</v>
      </c>
    </row>
    <row r="49" spans="2:4">
      <c r="B49" s="22" t="s">
        <v>39</v>
      </c>
      <c r="C49" s="9">
        <f>[2]SHPING!$J$4</f>
        <v>3.1629463139098286</v>
      </c>
      <c r="D49" s="20">
        <f t="shared" si="0"/>
        <v>5.5538684448565789E-4</v>
      </c>
    </row>
    <row r="50" spans="2:4">
      <c r="B50" s="22" t="s">
        <v>49</v>
      </c>
      <c r="C50" s="9">
        <f>[2]KAVA!$J$4</f>
        <v>2.2704749370285313</v>
      </c>
      <c r="D50" s="20">
        <f t="shared" si="0"/>
        <v>3.9867635603378057E-4</v>
      </c>
    </row>
    <row r="51" spans="2:4">
      <c r="B51" s="7" t="s">
        <v>25</v>
      </c>
      <c r="C51" s="1">
        <f>[2]POLIS!J4</f>
        <v>2.5192806577177058</v>
      </c>
      <c r="D51" s="20">
        <f t="shared" si="0"/>
        <v>4.4236455380553701E-4</v>
      </c>
    </row>
    <row r="52" spans="2:4">
      <c r="B52" s="22" t="s">
        <v>62</v>
      </c>
      <c r="C52" s="10">
        <f>[2]MEME!$J$4</f>
        <v>1.7927944984163962</v>
      </c>
      <c r="D52" s="20">
        <f>C52/$C$7</f>
        <v>3.1479967741087495E-4</v>
      </c>
    </row>
    <row r="53" spans="2:4">
      <c r="B53" s="22" t="s">
        <v>42</v>
      </c>
      <c r="C53" s="9">
        <f>[2]TRX!$J$4</f>
        <v>1.2883273656774208</v>
      </c>
      <c r="D53" s="20">
        <f>C53/$C$7</f>
        <v>2.262194799644334E-4</v>
      </c>
    </row>
    <row r="54" spans="2:4">
      <c r="B54" s="7" t="s">
        <v>27</v>
      </c>
      <c r="C54" s="1">
        <f>[2]ATLAS!O47</f>
        <v>0.56227485382756015</v>
      </c>
      <c r="D54" s="20">
        <f>C54/$C$7</f>
        <v>9.8730748425161484E-5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2024-02-26T10:01:40Z</dcterms:modified>
</cp:coreProperties>
</file>