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8" l="1"/>
  <c r="C44" l="1"/>
  <c r="C16" l="1"/>
  <c r="C19" l="1"/>
  <c r="C43" l="1"/>
  <c r="C17" l="1"/>
  <c r="C38" l="1"/>
  <c r="C35"/>
  <c r="C36" l="1"/>
  <c r="C25" l="1"/>
  <c r="C34" l="1"/>
  <c r="C50" l="1"/>
  <c r="C18" l="1"/>
  <c r="C39" l="1"/>
  <c r="C14"/>
  <c r="C40" l="1"/>
  <c r="C31"/>
  <c r="C33"/>
  <c r="C26" l="1"/>
  <c r="C47"/>
  <c r="C27"/>
  <c r="C24" l="1"/>
  <c r="C49" l="1"/>
  <c r="C13"/>
  <c r="C12" l="1"/>
  <c r="C23" l="1"/>
  <c r="C42" l="1"/>
  <c r="C32"/>
  <c r="C22"/>
  <c r="C21" l="1"/>
  <c r="C15"/>
  <c r="C7" s="1"/>
  <c r="D15" l="1"/>
  <c r="D47"/>
  <c r="D20"/>
  <c r="D18"/>
  <c r="D27"/>
  <c r="D13"/>
  <c r="D30"/>
  <c r="D46"/>
  <c r="D26"/>
  <c r="D19"/>
  <c r="D24"/>
  <c r="D43"/>
  <c r="Q3"/>
  <c r="D21"/>
  <c r="D38"/>
  <c r="D32"/>
  <c r="D16"/>
  <c r="M8"/>
  <c r="D49"/>
  <c r="D40"/>
  <c r="D33"/>
  <c r="D36"/>
  <c r="D23"/>
  <c r="D25"/>
  <c r="D44"/>
  <c r="D41"/>
  <c r="D28"/>
  <c r="N9"/>
  <c r="D17"/>
  <c r="D14"/>
  <c r="D7"/>
  <c r="E7" s="1"/>
  <c r="D50"/>
  <c r="D37"/>
  <c r="N8"/>
  <c r="D34"/>
  <c r="D31"/>
  <c r="D45"/>
  <c r="D48"/>
  <c r="M9"/>
  <c r="D12"/>
  <c r="D39"/>
  <c r="D35"/>
  <c r="D29"/>
  <c r="D42"/>
  <c r="D22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<sst xmlns="http://schemas.openxmlformats.org/spreadsheetml/2006/main" count="92" uniqueCount="59">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</sst>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874.20800025361439</c:v>
                </c:pt>
                <c:pt idx="1">
                  <c:v>746.39705817929166</c:v>
                </c:pt>
                <c:pt idx="2">
                  <c:v>697.26785997365471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874.20800025361439</v>
          </cell>
        </row>
      </sheetData>
      <sheetData sheetId="1">
        <row r="4">
          <cell r="J4">
            <v>746.39705817929166</v>
          </cell>
        </row>
      </sheetData>
      <sheetData sheetId="2">
        <row r="2">
          <cell r="Y2">
            <v>62.31</v>
          </cell>
        </row>
      </sheetData>
      <sheetData sheetId="3">
        <row r="4">
          <cell r="J4">
            <v>1.0593699815329254</v>
          </cell>
        </row>
      </sheetData>
      <sheetData sheetId="4">
        <row r="46">
          <cell r="M46">
            <v>76.27000000000001</v>
          </cell>
          <cell r="O46">
            <v>0.68500586242905115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23.325668324391195</v>
          </cell>
        </row>
      </sheetData>
      <sheetData sheetId="8">
        <row r="4">
          <cell r="J4">
            <v>7.0836443361432906</v>
          </cell>
        </row>
      </sheetData>
      <sheetData sheetId="9">
        <row r="4">
          <cell r="J4">
            <v>17.008655249229662</v>
          </cell>
        </row>
      </sheetData>
      <sheetData sheetId="10">
        <row r="4">
          <cell r="J4">
            <v>10.19920573302214</v>
          </cell>
        </row>
      </sheetData>
      <sheetData sheetId="11">
        <row r="4">
          <cell r="J4">
            <v>25.635247292211837</v>
          </cell>
        </row>
      </sheetData>
      <sheetData sheetId="12">
        <row r="4">
          <cell r="J4">
            <v>1.9175486799513695</v>
          </cell>
        </row>
      </sheetData>
      <sheetData sheetId="13">
        <row r="4">
          <cell r="J4">
            <v>115.73437039742385</v>
          </cell>
        </row>
      </sheetData>
      <sheetData sheetId="14">
        <row r="4">
          <cell r="J4">
            <v>3.8170990982861484</v>
          </cell>
        </row>
      </sheetData>
      <sheetData sheetId="15">
        <row r="4">
          <cell r="J4">
            <v>23.800001156395307</v>
          </cell>
        </row>
      </sheetData>
      <sheetData sheetId="16">
        <row r="4">
          <cell r="J4">
            <v>3.7495437813740988</v>
          </cell>
        </row>
      </sheetData>
      <sheetData sheetId="17">
        <row r="4">
          <cell r="J4">
            <v>4.4442640784654701</v>
          </cell>
        </row>
      </sheetData>
      <sheetData sheetId="18">
        <row r="4">
          <cell r="J4">
            <v>7.3419759758674887</v>
          </cell>
        </row>
      </sheetData>
      <sheetData sheetId="19">
        <row r="4">
          <cell r="J4">
            <v>4.718343986458498</v>
          </cell>
        </row>
      </sheetData>
      <sheetData sheetId="20">
        <row r="4">
          <cell r="J4">
            <v>12.285907293992313</v>
          </cell>
        </row>
      </sheetData>
      <sheetData sheetId="21">
        <row r="4">
          <cell r="J4">
            <v>1.1755926326325656</v>
          </cell>
        </row>
      </sheetData>
      <sheetData sheetId="22">
        <row r="4">
          <cell r="J4">
            <v>30.585322554727934</v>
          </cell>
        </row>
      </sheetData>
      <sheetData sheetId="23">
        <row r="4">
          <cell r="J4">
            <v>27.385149690133229</v>
          </cell>
        </row>
      </sheetData>
      <sheetData sheetId="24">
        <row r="4">
          <cell r="J4">
            <v>23.104065552842535</v>
          </cell>
        </row>
      </sheetData>
      <sheetData sheetId="25">
        <row r="4">
          <cell r="J4">
            <v>20.886486866643313</v>
          </cell>
        </row>
      </sheetData>
      <sheetData sheetId="26">
        <row r="4">
          <cell r="J4">
            <v>2.9802008663372992</v>
          </cell>
        </row>
      </sheetData>
      <sheetData sheetId="27">
        <row r="4">
          <cell r="J4">
            <v>113.4336645553559</v>
          </cell>
        </row>
      </sheetData>
      <sheetData sheetId="28">
        <row r="4">
          <cell r="J4">
            <v>0.65023718156409793</v>
          </cell>
        </row>
      </sheetData>
      <sheetData sheetId="29">
        <row r="4">
          <cell r="J4">
            <v>5.9103873667232341</v>
          </cell>
        </row>
      </sheetData>
      <sheetData sheetId="30">
        <row r="4">
          <cell r="J4">
            <v>22.759955782253481</v>
          </cell>
        </row>
      </sheetData>
      <sheetData sheetId="31">
        <row r="4">
          <cell r="J4">
            <v>4.1443756662430653</v>
          </cell>
        </row>
      </sheetData>
      <sheetData sheetId="32">
        <row r="4">
          <cell r="J4">
            <v>2.4410500430459563</v>
          </cell>
        </row>
      </sheetData>
      <sheetData sheetId="33">
        <row r="4">
          <cell r="J4">
            <v>1.6941565843908106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33.896000000000001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1.4484638465409223E-2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2340.1343486029746</v>
      </c>
      <c r="D7" s="20">
        <f>(C7*[1]Feuil1!$K$2-C4)/C4</f>
        <v>-4.5052679157188955E-2</v>
      </c>
      <c r="E7" s="32">
        <f>C7-C7/(1+D7)</f>
        <v>-110.40328580562755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874.20800025361439</v>
      </c>
    </row>
    <row r="9" spans="2:20">
      <c r="M9" s="17" t="str">
        <f>IF(C13&gt;C7*[2]Params!F8,B13,"Others")</f>
        <v>BTC</v>
      </c>
      <c r="N9" s="18">
        <f>IF(C13&gt;C7*0.1,C13,C7)</f>
        <v>746.39705817929166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697.26785997365471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874.20800025361439</v>
      </c>
      <c r="D12" s="30">
        <f>C12/$C$7</f>
        <v>0.37357171428020941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746.39705817929166</v>
      </c>
      <c r="D13" s="30">
        <f t="shared" ref="D13:D50" si="0">C13/$C$7</f>
        <v>0.31895478933715049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115.73437039742385</v>
      </c>
      <c r="D14" s="30">
        <f t="shared" si="0"/>
        <v>4.9456293168174528E-2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113.4336645553559</v>
      </c>
      <c r="D15" s="30">
        <f t="shared" si="0"/>
        <v>4.8473141989934944E-2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3.2592145850742313E-2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62.31</v>
      </c>
      <c r="D17" s="30">
        <f t="shared" si="0"/>
        <v>2.6626676385993885E-2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27.385149690133229</v>
      </c>
      <c r="D18" s="30">
        <f>C18/$C$7</f>
        <v>1.1702383543270392E-2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30.585322554727934</v>
      </c>
      <c r="D19" s="30">
        <f>C19/$C$7</f>
        <v>1.3069900270036598E-2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6.6620106701595991E-3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25.635247292211837</v>
      </c>
      <c r="D21" s="30">
        <f t="shared" si="0"/>
        <v>1.0954604938607776E-2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23.325668324391195</v>
      </c>
      <c r="D22" s="30">
        <f t="shared" si="0"/>
        <v>9.967662043983189E-3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23.104065552842535</v>
      </c>
      <c r="D23" s="30">
        <f t="shared" si="0"/>
        <v>9.8729654417641956E-3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23.800001156395307</v>
      </c>
      <c r="D24" s="30">
        <f t="shared" si="0"/>
        <v>1.0170356744946527E-2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20.886486866643313</v>
      </c>
      <c r="D25" s="30">
        <f t="shared" si="0"/>
        <v>8.9253366496296407E-3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22.759955782253481</v>
      </c>
      <c r="D26" s="30">
        <f t="shared" si="0"/>
        <v>9.7259184267949553E-3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17.008655249229662</v>
      </c>
      <c r="D27" s="30">
        <f t="shared" si="0"/>
        <v>7.2682387912401591E-3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8.5465178578057726E-3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6.9679760094690461E-3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8.5465178578057722E-4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10.19920573302214</v>
      </c>
      <c r="D31" s="30">
        <f t="shared" si="0"/>
        <v>4.3583846966354367E-3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12.285907293992313</v>
      </c>
      <c r="D32" s="30">
        <f t="shared" si="0"/>
        <v>5.250086304372575E-3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7.0836443361432906</v>
      </c>
      <c r="D33" s="30">
        <f t="shared" si="0"/>
        <v>3.0270246408596671E-3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7.3419759758674887</v>
      </c>
      <c r="D34" s="30">
        <f t="shared" si="0"/>
        <v>3.1374164394666225E-3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5.9103873667232341</v>
      </c>
      <c r="D35" s="30">
        <f t="shared" si="0"/>
        <v>2.5256615588124878E-3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4.718343986458498</v>
      </c>
      <c r="D36" s="30">
        <f t="shared" si="0"/>
        <v>2.0162705569769014E-3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2.3075598216075587E-3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4.4442640784654701</v>
      </c>
      <c r="D38" s="30">
        <f t="shared" si="0"/>
        <v>1.8991491155704926E-3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3.7495437813740988</v>
      </c>
      <c r="D39" s="30">
        <f t="shared" si="0"/>
        <v>1.6022771443069159E-3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3.8170990982861484</v>
      </c>
      <c r="D40" s="30">
        <f t="shared" si="0"/>
        <v>1.6311452804258439E-3</v>
      </c>
    </row>
    <row r="41" spans="2:14">
      <c r="B41" s="22" t="s">
        <v>56</v>
      </c>
      <c r="C41" s="9">
        <f>[2]SHIB!$J$4</f>
        <v>2.9802008663372992</v>
      </c>
      <c r="D41" s="30">
        <f t="shared" si="0"/>
        <v>1.2735169961999981E-3</v>
      </c>
    </row>
    <row r="42" spans="2:14">
      <c r="B42" s="22" t="s">
        <v>37</v>
      </c>
      <c r="C42" s="9">
        <f>[2]GRT!$J$4</f>
        <v>4.1443756662430653</v>
      </c>
      <c r="D42" s="30">
        <f t="shared" si="0"/>
        <v>1.7709990320501027E-3</v>
      </c>
    </row>
    <row r="43" spans="2:14">
      <c r="B43" s="22" t="s">
        <v>50</v>
      </c>
      <c r="C43" s="9">
        <f>[2]KAVA!$J$4</f>
        <v>2.4410500430459563</v>
      </c>
      <c r="D43" s="30">
        <f t="shared" si="0"/>
        <v>1.0431238892344907E-3</v>
      </c>
    </row>
    <row r="44" spans="2:14">
      <c r="B44" s="22" t="s">
        <v>36</v>
      </c>
      <c r="C44" s="9">
        <f>[2]AMP!$J$4</f>
        <v>1.9175486799513695</v>
      </c>
      <c r="D44" s="30">
        <f t="shared" si="0"/>
        <v>8.1941820182081324E-4</v>
      </c>
    </row>
    <row r="45" spans="2:14">
      <c r="B45" s="22" t="s">
        <v>40</v>
      </c>
      <c r="C45" s="9">
        <f>[2]SHPING!$J$4</f>
        <v>1.6941565843908106</v>
      </c>
      <c r="D45" s="30">
        <f t="shared" si="0"/>
        <v>7.2395697512076473E-4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7.2508384017052718E-4</v>
      </c>
    </row>
    <row r="47" spans="2:14">
      <c r="B47" s="22" t="s">
        <v>23</v>
      </c>
      <c r="C47" s="9">
        <f>[2]LUNA!J4</f>
        <v>1.1755926326325656</v>
      </c>
      <c r="D47" s="30">
        <f t="shared" si="0"/>
        <v>5.0236117141495612E-4</v>
      </c>
    </row>
    <row r="48" spans="2:14">
      <c r="B48" s="7" t="s">
        <v>25</v>
      </c>
      <c r="C48" s="1">
        <f>[2]POLIS!J4</f>
        <v>1.0593699815329254</v>
      </c>
      <c r="D48" s="30">
        <f t="shared" si="0"/>
        <v>4.5269622325972591E-4</v>
      </c>
    </row>
    <row r="49" spans="2:4">
      <c r="B49" s="22" t="s">
        <v>43</v>
      </c>
      <c r="C49" s="9">
        <f>[2]TRX!$J$4</f>
        <v>0.65023718156409793</v>
      </c>
      <c r="D49" s="30">
        <f t="shared" si="0"/>
        <v>2.7786318420234288E-4</v>
      </c>
    </row>
    <row r="50" spans="2:4">
      <c r="B50" s="7" t="s">
        <v>28</v>
      </c>
      <c r="C50" s="1">
        <f>[2]ATLAS!O46</f>
        <v>0.68500586242905115</v>
      </c>
      <c r="D50" s="30">
        <f t="shared" si="0"/>
        <v>2.9272074179757649E-4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2023-06-11T21:04:04Z</dcterms:modified>
</cp:coreProperties>
</file>