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32" l="1"/>
  <c r="C7" l="1"/>
  <c r="D48" l="1"/>
  <c r="D14"/>
  <c r="D42"/>
  <c r="D25"/>
  <c r="D30"/>
  <c r="D54"/>
  <c r="D12"/>
  <c r="D34"/>
  <c r="D45"/>
  <c r="N8"/>
  <c r="D55"/>
  <c r="D16"/>
  <c r="D21"/>
  <c r="D24"/>
  <c r="D28"/>
  <c r="D49"/>
  <c r="D27"/>
  <c r="D53"/>
  <c r="D41"/>
  <c r="D36"/>
  <c r="D43"/>
  <c r="D20"/>
  <c r="D47"/>
  <c r="D13"/>
  <c r="D52"/>
  <c r="Q3"/>
  <c r="D22"/>
  <c r="D7"/>
  <c r="E7" s="1"/>
  <c r="D38"/>
  <c r="D39"/>
  <c r="D37"/>
  <c r="M8"/>
  <c r="D19"/>
  <c r="D51"/>
  <c r="D46"/>
  <c r="D31"/>
  <c r="D18"/>
  <c r="D44"/>
  <c r="D33"/>
  <c r="D50"/>
  <c r="D40"/>
  <c r="D35"/>
  <c r="D29"/>
  <c r="D15"/>
  <c r="D26"/>
  <c r="D23"/>
  <c r="N9"/>
  <c r="M9"/>
  <c r="D17"/>
  <c r="D32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<sst xmlns="http://schemas.openxmlformats.org/spreadsheetml/2006/main" count="107" uniqueCount="67">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</sst>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1347.2539956482965</c:v>
                </c:pt>
                <c:pt idx="1">
                  <c:v>1351.0465760227198</c:v>
                </c:pt>
                <c:pt idx="2">
                  <c:v>548.62</c:v>
                </c:pt>
                <c:pt idx="3">
                  <c:v>261.44602991683553</c:v>
                </c:pt>
                <c:pt idx="4">
                  <c:v>1005.5834001561357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1351.0465760227198</v>
          </cell>
        </row>
      </sheetData>
      <sheetData sheetId="1">
        <row r="4">
          <cell r="J4">
            <v>1347.2539956482965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2.4644902420074426</v>
          </cell>
        </row>
      </sheetData>
      <sheetData sheetId="4">
        <row r="47">
          <cell r="M47">
            <v>111.75</v>
          </cell>
          <cell r="O47">
            <v>2.3029779688819474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2.3825099925810935</v>
          </cell>
        </row>
      </sheetData>
      <sheetData sheetId="8">
        <row r="4">
          <cell r="J4">
            <v>37.288137776267831</v>
          </cell>
        </row>
      </sheetData>
      <sheetData sheetId="9">
        <row r="4">
          <cell r="J4">
            <v>9.4453538455016002</v>
          </cell>
        </row>
      </sheetData>
      <sheetData sheetId="10">
        <row r="4">
          <cell r="J4">
            <v>18.701030871619537</v>
          </cell>
        </row>
      </sheetData>
      <sheetData sheetId="11">
        <row r="4">
          <cell r="J4">
            <v>11.930733444561634</v>
          </cell>
        </row>
      </sheetData>
      <sheetData sheetId="12">
        <row r="4">
          <cell r="J4">
            <v>47.782463317792782</v>
          </cell>
        </row>
      </sheetData>
      <sheetData sheetId="13">
        <row r="4">
          <cell r="J4">
            <v>3.174137730036751</v>
          </cell>
        </row>
      </sheetData>
      <sheetData sheetId="14">
        <row r="4">
          <cell r="J4">
            <v>215.94143300947275</v>
          </cell>
        </row>
      </sheetData>
      <sheetData sheetId="15">
        <row r="4">
          <cell r="J4">
            <v>4.8429782602285121</v>
          </cell>
        </row>
      </sheetData>
      <sheetData sheetId="16">
        <row r="4">
          <cell r="J4">
            <v>43.594728602858112</v>
          </cell>
        </row>
      </sheetData>
      <sheetData sheetId="17">
        <row r="4">
          <cell r="J4">
            <v>5.5580772773095628</v>
          </cell>
        </row>
      </sheetData>
      <sheetData sheetId="18">
        <row r="4">
          <cell r="J4">
            <v>4.3666067476625203</v>
          </cell>
        </row>
      </sheetData>
      <sheetData sheetId="19">
        <row r="4">
          <cell r="J4">
            <v>12.469645144223154</v>
          </cell>
        </row>
      </sheetData>
      <sheetData sheetId="20">
        <row r="4">
          <cell r="J4">
            <v>2.2085069725915782</v>
          </cell>
        </row>
      </sheetData>
      <sheetData sheetId="21">
        <row r="4">
          <cell r="J4">
            <v>13.421456905110094</v>
          </cell>
        </row>
      </sheetData>
      <sheetData sheetId="22">
        <row r="4">
          <cell r="J4">
            <v>8.1034414333361191</v>
          </cell>
        </row>
      </sheetData>
      <sheetData sheetId="23">
        <row r="4">
          <cell r="J4">
            <v>10.980951205347381</v>
          </cell>
        </row>
      </sheetData>
      <sheetData sheetId="24">
        <row r="4">
          <cell r="J4">
            <v>5.0551604519300293</v>
          </cell>
        </row>
      </sheetData>
      <sheetData sheetId="25">
        <row r="4">
          <cell r="J4">
            <v>15.106942356912223</v>
          </cell>
        </row>
      </sheetData>
      <sheetData sheetId="26">
        <row r="4">
          <cell r="J4">
            <v>47.839382242989807</v>
          </cell>
        </row>
      </sheetData>
      <sheetData sheetId="27">
        <row r="4">
          <cell r="J4">
            <v>1.4481242781939134</v>
          </cell>
        </row>
      </sheetData>
      <sheetData sheetId="28">
        <row r="4">
          <cell r="J4">
            <v>39.696775417567054</v>
          </cell>
        </row>
      </sheetData>
      <sheetData sheetId="29">
        <row r="4">
          <cell r="J4">
            <v>32.063178944399638</v>
          </cell>
        </row>
      </sheetData>
      <sheetData sheetId="30">
        <row r="4">
          <cell r="J4">
            <v>2.5869018978804945</v>
          </cell>
        </row>
      </sheetData>
      <sheetData sheetId="31">
        <row r="4">
          <cell r="J4">
            <v>4.1879703815026499</v>
          </cell>
        </row>
      </sheetData>
      <sheetData sheetId="32">
        <row r="4">
          <cell r="J4">
            <v>2.4741349830237485</v>
          </cell>
        </row>
      </sheetData>
      <sheetData sheetId="33">
        <row r="4">
          <cell r="J4">
            <v>261.44602991683553</v>
          </cell>
        </row>
      </sheetData>
      <sheetData sheetId="34">
        <row r="4">
          <cell r="J4">
            <v>0.97166300527841543</v>
          </cell>
        </row>
      </sheetData>
      <sheetData sheetId="35">
        <row r="4">
          <cell r="J4">
            <v>10.560567020861919</v>
          </cell>
        </row>
      </sheetData>
      <sheetData sheetId="36">
        <row r="4">
          <cell r="J4">
            <v>17.49907982958937</v>
          </cell>
        </row>
      </sheetData>
      <sheetData sheetId="37">
        <row r="4">
          <cell r="J4">
            <v>18.981054431190262</v>
          </cell>
        </row>
      </sheetData>
      <sheetData sheetId="38">
        <row r="4">
          <cell r="J4">
            <v>16.576010567426014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topLeftCell="A7" workbookViewId="0">
      <selection activeCell="B32" sqref="B32:C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548.62</f>
        <v>548.62</v>
      </c>
      <c r="P2" t="s">
        <v>8</v>
      </c>
      <c r="Q2" s="10">
        <f>N2+K2+H2</f>
        <v>605.70000000000005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0.1341840294566809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4513.9500017439877</v>
      </c>
      <c r="D7" s="20">
        <f>(C7*[1]Feuil1!$K$2-C4)/C4</f>
        <v>0.58353681634041199</v>
      </c>
      <c r="E7" s="31">
        <f>C7-C7/(1+D7)</f>
        <v>1663.400551194537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1347.2539956482965</v>
      </c>
    </row>
    <row r="9" spans="2:20">
      <c r="M9" s="17" t="str">
        <f>IF(C13&gt;C7*Params!F8,B13,"Others")</f>
        <v>ETH</v>
      </c>
      <c r="N9" s="18">
        <f>IF(C13&gt;C7*0.1,C13,C7)</f>
        <v>1351.0465760227198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548.62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261.44602991683553</v>
      </c>
    </row>
    <row r="12" spans="2:20">
      <c r="B12" s="7" t="s">
        <v>4</v>
      </c>
      <c r="C12" s="1">
        <f>[2]BTC!J4</f>
        <v>1347.2539956482965</v>
      </c>
      <c r="D12" s="20">
        <f>C12/$C$7</f>
        <v>0.29846453663150413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1005.5834001561357</v>
      </c>
    </row>
    <row r="13" spans="2:20">
      <c r="B13" s="7" t="s">
        <v>19</v>
      </c>
      <c r="C13" s="1">
        <f>[2]ETH!J4</f>
        <v>1351.0465760227198</v>
      </c>
      <c r="D13" s="20">
        <f t="shared" ref="D13:D55" si="0">C13/$C$7</f>
        <v>0.29930472767769606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548.62</v>
      </c>
      <c r="D14" s="20">
        <f t="shared" si="0"/>
        <v>0.12153878527410314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261.44602991683553</v>
      </c>
      <c r="D15" s="20">
        <f t="shared" si="0"/>
        <v>5.7919567078905283E-2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215.94143300947275</v>
      </c>
      <c r="D16" s="20">
        <f t="shared" si="0"/>
        <v>4.7838685170647141E-2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2.4756587901244988E-2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1.9938191598318111E-2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1.3857043160831087E-2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1.1231847933719204E-2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47.839382242989807</v>
      </c>
      <c r="D21" s="20">
        <f t="shared" si="0"/>
        <v>1.059811965673231E-2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47.782463317792782</v>
      </c>
      <c r="D22" s="20">
        <f t="shared" si="0"/>
        <v>1.058551009633066E-2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43.594728602858112</v>
      </c>
      <c r="D23" s="20">
        <f t="shared" si="0"/>
        <v>9.6577783506718202E-3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39.696775417567054</v>
      </c>
      <c r="D24" s="20">
        <f t="shared" si="0"/>
        <v>8.7942434901206266E-3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37.288137776267831</v>
      </c>
      <c r="D25" s="20">
        <f t="shared" si="0"/>
        <v>8.2606448369745723E-3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32.063178944399638</v>
      </c>
      <c r="D26" s="20">
        <f t="shared" si="0"/>
        <v>7.1031311671622115E-3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18.701030871619537</v>
      </c>
      <c r="D27" s="20">
        <f t="shared" si="0"/>
        <v>4.1429415178268029E-3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18.981054431190262</v>
      </c>
      <c r="D28" s="20">
        <f t="shared" si="0"/>
        <v>4.2049766665241831E-3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17.49907982958937</v>
      </c>
      <c r="D29" s="20">
        <f t="shared" si="0"/>
        <v>3.8766667381846301E-3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16.576010567426014</v>
      </c>
      <c r="D30" s="20">
        <f t="shared" si="0"/>
        <v>3.6721741625453954E-3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15.106942356912223</v>
      </c>
      <c r="D31" s="20">
        <f t="shared" si="0"/>
        <v>3.346723457520703E-3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13.421456905110094</v>
      </c>
      <c r="D32" s="20">
        <f t="shared" si="0"/>
        <v>2.9733286589183855E-3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11.930733444561634</v>
      </c>
      <c r="D33" s="20">
        <f t="shared" si="0"/>
        <v>2.6430805480681294E-3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12.469645144223154</v>
      </c>
      <c r="D34" s="20">
        <f t="shared" si="0"/>
        <v>2.7624686005395371E-3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10.560567020861919</v>
      </c>
      <c r="D35" s="20">
        <f t="shared" si="0"/>
        <v>2.3395400960980494E-3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10.980951205347381</v>
      </c>
      <c r="D36" s="20">
        <f t="shared" si="0"/>
        <v>2.4326701007110923E-3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2.3261223531371128E-3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9.4453538455016002</v>
      </c>
      <c r="D38" s="20">
        <f t="shared" si="0"/>
        <v>2.0924808298391296E-3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8.1034414333361191</v>
      </c>
      <c r="D39" s="20">
        <f t="shared" si="0"/>
        <v>1.7951996433733899E-3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1.4133962488585504E-3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5.5580772773095628</v>
      </c>
      <c r="D41" s="20">
        <f t="shared" si="0"/>
        <v>1.2313112185917371E-3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5.0551604519300293</v>
      </c>
      <c r="D42" s="20">
        <f t="shared" si="0"/>
        <v>1.1198973072313477E-3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4.8429782602285121</v>
      </c>
      <c r="D43" s="20">
        <f t="shared" si="0"/>
        <v>1.0728914273213932E-3</v>
      </c>
    </row>
    <row r="44" spans="2:14">
      <c r="B44" s="22" t="s">
        <v>37</v>
      </c>
      <c r="C44" s="9">
        <f>[2]GRT!$J$4</f>
        <v>4.3666067476625203</v>
      </c>
      <c r="D44" s="20">
        <f t="shared" si="0"/>
        <v>9.6735824410448931E-4</v>
      </c>
    </row>
    <row r="45" spans="2:14">
      <c r="B45" s="22" t="s">
        <v>56</v>
      </c>
      <c r="C45" s="9">
        <f>[2]SHIB!$J$4</f>
        <v>4.1879703815026499</v>
      </c>
      <c r="D45" s="20">
        <f t="shared" si="0"/>
        <v>9.2778395416090258E-4</v>
      </c>
    </row>
    <row r="46" spans="2:14">
      <c r="B46" s="22" t="s">
        <v>36</v>
      </c>
      <c r="C46" s="9">
        <f>[2]AMP!$J$4</f>
        <v>3.174137730036751</v>
      </c>
      <c r="D46" s="20">
        <f t="shared" si="0"/>
        <v>7.0318406912136969E-4</v>
      </c>
    </row>
    <row r="47" spans="2:14">
      <c r="B47" s="22" t="s">
        <v>64</v>
      </c>
      <c r="C47" s="10">
        <f>[2]ACE!$J$4</f>
        <v>2.3825099925810935</v>
      </c>
      <c r="D47" s="20">
        <f t="shared" si="0"/>
        <v>5.2781045241099233E-4</v>
      </c>
    </row>
    <row r="48" spans="2:14">
      <c r="B48" s="22" t="s">
        <v>40</v>
      </c>
      <c r="C48" s="9">
        <f>[2]SHPING!$J$4</f>
        <v>2.4741349830237485</v>
      </c>
      <c r="D48" s="20">
        <f t="shared" si="0"/>
        <v>5.4810863701810022E-4</v>
      </c>
    </row>
    <row r="49" spans="2:4">
      <c r="B49" s="22" t="s">
        <v>62</v>
      </c>
      <c r="C49" s="10">
        <f>[2]SEI!$J$4</f>
        <v>2.5869018978804945</v>
      </c>
      <c r="D49" s="20">
        <f t="shared" si="0"/>
        <v>5.7309050762215617E-4</v>
      </c>
    </row>
    <row r="50" spans="2:4">
      <c r="B50" s="7" t="s">
        <v>25</v>
      </c>
      <c r="C50" s="1">
        <f>[2]POLIS!J4</f>
        <v>2.4644902420074426</v>
      </c>
      <c r="D50" s="20">
        <f t="shared" si="0"/>
        <v>5.4597198485921959E-4</v>
      </c>
    </row>
    <row r="51" spans="2:4">
      <c r="B51" s="22" t="s">
        <v>50</v>
      </c>
      <c r="C51" s="9">
        <f>[2]KAVA!$J$4</f>
        <v>2.2085069725915782</v>
      </c>
      <c r="D51" s="20">
        <f t="shared" si="0"/>
        <v>4.8926261295280415E-4</v>
      </c>
    </row>
    <row r="52" spans="2:4">
      <c r="B52" s="7" t="s">
        <v>28</v>
      </c>
      <c r="C52" s="1">
        <f>[2]ATLAS!O47</f>
        <v>2.3029779688819474</v>
      </c>
      <c r="D52" s="20">
        <f t="shared" si="0"/>
        <v>5.1019128878081947E-4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3.7589995443999932E-4</v>
      </c>
    </row>
    <row r="54" spans="2:4">
      <c r="B54" s="22" t="s">
        <v>63</v>
      </c>
      <c r="C54" s="10">
        <f>[2]MEME!$J$4</f>
        <v>1.4481242781939134</v>
      </c>
      <c r="D54" s="20">
        <f t="shared" si="0"/>
        <v>3.2081088129784849E-4</v>
      </c>
    </row>
    <row r="55" spans="2:4">
      <c r="B55" s="22" t="s">
        <v>43</v>
      </c>
      <c r="C55" s="9">
        <f>[2]TRX!$J$4</f>
        <v>0.97166300527841543</v>
      </c>
      <c r="D55" s="20">
        <f t="shared" si="0"/>
        <v>2.1525781298042921E-4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2024-01-10T06:45:04Z</dcterms:modified>
</cp:coreProperties>
</file>