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7"/>
  <c r="C13"/>
  <c r="C51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<sst xmlns="http://schemas.openxmlformats.org/spreadsheetml/2006/main" count="107" uniqueCount="67">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</sst>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1433.5615897475627</c:v>
                </c:pt>
                <c:pt idx="1">
                  <c:v>1340.8089961918126</c:v>
                </c:pt>
                <c:pt idx="2">
                  <c:v>548.64</c:v>
                </c:pt>
                <c:pt idx="3">
                  <c:v>257.61918805836643</c:v>
                </c:pt>
                <c:pt idx="4">
                  <c:v>1026.791138777817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1433.5615897475627</v>
          </cell>
        </row>
      </sheetData>
      <sheetData sheetId="1">
        <row r="4">
          <cell r="J4">
            <v>1340.8089961918126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2.449110165241474</v>
          </cell>
        </row>
      </sheetData>
      <sheetData sheetId="4">
        <row r="47">
          <cell r="M47">
            <v>111.75</v>
          </cell>
          <cell r="O47">
            <v>2.3194908640773377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2.4291856141183401</v>
          </cell>
        </row>
      </sheetData>
      <sheetData sheetId="8">
        <row r="4">
          <cell r="J4">
            <v>39.764989995170396</v>
          </cell>
        </row>
      </sheetData>
      <sheetData sheetId="9">
        <row r="4">
          <cell r="J4">
            <v>9.7916170008511916</v>
          </cell>
        </row>
      </sheetData>
      <sheetData sheetId="10">
        <row r="4">
          <cell r="J4">
            <v>19.316869748461865</v>
          </cell>
        </row>
      </sheetData>
      <sheetData sheetId="11">
        <row r="4">
          <cell r="J4">
            <v>12.345375932162497</v>
          </cell>
        </row>
      </sheetData>
      <sheetData sheetId="12">
        <row r="4">
          <cell r="J4">
            <v>51.061930275801217</v>
          </cell>
        </row>
      </sheetData>
      <sheetData sheetId="13">
        <row r="4">
          <cell r="J4">
            <v>3.2643432742486502</v>
          </cell>
        </row>
      </sheetData>
      <sheetData sheetId="14">
        <row r="4">
          <cell r="J4">
            <v>214.52937511740359</v>
          </cell>
        </row>
      </sheetData>
      <sheetData sheetId="15">
        <row r="4">
          <cell r="J4">
            <v>4.9302146466726935</v>
          </cell>
        </row>
      </sheetData>
      <sheetData sheetId="16">
        <row r="4">
          <cell r="J4">
            <v>46.6138140327947</v>
          </cell>
        </row>
      </sheetData>
      <sheetData sheetId="17">
        <row r="4">
          <cell r="J4">
            <v>5.6164672831020734</v>
          </cell>
        </row>
      </sheetData>
      <sheetData sheetId="18">
        <row r="4">
          <cell r="J4">
            <v>4.5850821722428101</v>
          </cell>
        </row>
      </sheetData>
      <sheetData sheetId="19">
        <row r="4">
          <cell r="J4">
            <v>13.051750552480799</v>
          </cell>
        </row>
      </sheetData>
      <sheetData sheetId="20">
        <row r="4">
          <cell r="J4">
            <v>2.2451198726661024</v>
          </cell>
        </row>
      </sheetData>
      <sheetData sheetId="21">
        <row r="4">
          <cell r="J4">
            <v>13.927507148486511</v>
          </cell>
        </row>
      </sheetData>
      <sheetData sheetId="22">
        <row r="4">
          <cell r="J4">
            <v>8.5853307370753154</v>
          </cell>
        </row>
      </sheetData>
      <sheetData sheetId="23">
        <row r="4">
          <cell r="J4">
            <v>11.298213661106898</v>
          </cell>
        </row>
      </sheetData>
      <sheetData sheetId="24">
        <row r="4">
          <cell r="J4">
            <v>5.1482088486218283</v>
          </cell>
        </row>
      </sheetData>
      <sheetData sheetId="25">
        <row r="4">
          <cell r="J4">
            <v>15.660336307058966</v>
          </cell>
        </row>
      </sheetData>
      <sheetData sheetId="26">
        <row r="4">
          <cell r="J4">
            <v>51.17378181212969</v>
          </cell>
        </row>
      </sheetData>
      <sheetData sheetId="27">
        <row r="4">
          <cell r="J4">
            <v>1.5094374516598155</v>
          </cell>
        </row>
      </sheetData>
      <sheetData sheetId="28">
        <row r="4">
          <cell r="J4">
            <v>40.88066615959108</v>
          </cell>
        </row>
      </sheetData>
      <sheetData sheetId="29">
        <row r="4">
          <cell r="J4">
            <v>33.640000928729307</v>
          </cell>
        </row>
      </sheetData>
      <sheetData sheetId="30">
        <row r="4">
          <cell r="J4">
            <v>2.6896181791821014</v>
          </cell>
        </row>
      </sheetData>
      <sheetData sheetId="31">
        <row r="4">
          <cell r="J4">
            <v>4.2488858675555061</v>
          </cell>
        </row>
      </sheetData>
      <sheetData sheetId="32">
        <row r="4">
          <cell r="J4">
            <v>2.5287094133432317</v>
          </cell>
        </row>
      </sheetData>
      <sheetData sheetId="33">
        <row r="4">
          <cell r="J4">
            <v>257.61918805836643</v>
          </cell>
        </row>
      </sheetData>
      <sheetData sheetId="34">
        <row r="4">
          <cell r="J4">
            <v>0.9777418338343874</v>
          </cell>
        </row>
      </sheetData>
      <sheetData sheetId="35">
        <row r="4">
          <cell r="J4">
            <v>11.351812999267981</v>
          </cell>
        </row>
      </sheetData>
      <sheetData sheetId="36">
        <row r="4">
          <cell r="J4">
            <v>18.236313779035452</v>
          </cell>
        </row>
      </sheetData>
      <sheetData sheetId="37">
        <row r="4">
          <cell r="J4">
            <v>19.82562512185234</v>
          </cell>
        </row>
      </sheetData>
      <sheetData sheetId="38">
        <row r="4">
          <cell r="J4">
            <v>17.217418381791049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0.13146617412801301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4607.4209127755576</v>
      </c>
      <c r="D7" s="20">
        <f>(C7*[1]Feuil1!$K$2-C4)/C4</f>
        <v>0.61632730556120185</v>
      </c>
      <c r="E7" s="31">
        <f>C7-C7/(1+D7)</f>
        <v>1756.8714622261068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1433.5615897475627</v>
      </c>
    </row>
    <row r="9" spans="2:20">
      <c r="M9" s="17" t="str">
        <f>IF(C13&gt;C7*Params!F8,B13,"Others")</f>
        <v>BTC</v>
      </c>
      <c r="N9" s="18">
        <f>IF(C13&gt;C7*0.1,C13,C7)</f>
        <v>1340.8089961918126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257.61918805836643</v>
      </c>
    </row>
    <row r="12" spans="2:20">
      <c r="B12" s="7" t="s">
        <v>19</v>
      </c>
      <c r="C12" s="1">
        <f>[2]ETH!J4</f>
        <v>1433.5615897475627</v>
      </c>
      <c r="D12" s="20">
        <f>C12/$C$7</f>
        <v>0.3111418767433537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1026.791138777817</v>
      </c>
    </row>
    <row r="13" spans="2:20">
      <c r="B13" s="7" t="s">
        <v>4</v>
      </c>
      <c r="C13" s="1">
        <f>[2]BTC!J4</f>
        <v>1340.8089961918126</v>
      </c>
      <c r="D13" s="20">
        <f t="shared" ref="D13:D55" si="0">C13/$C$7</f>
        <v>0.29101074583266057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0.11907746446145587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257.61918805836643</v>
      </c>
      <c r="D15" s="20">
        <f t="shared" si="0"/>
        <v>5.5913968559728133E-2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214.52937511740359</v>
      </c>
      <c r="D16" s="20">
        <f t="shared" si="0"/>
        <v>4.6561705383276759E-2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2.4254350126800255E-2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1.953370480010759E-2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1.3575924836074773E-2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1.1003987037393942E-2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51.17378181212969</v>
      </c>
      <c r="D21" s="20">
        <f t="shared" si="0"/>
        <v>1.1106817193591736E-2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51.061930275801217</v>
      </c>
      <c r="D22" s="20">
        <f t="shared" si="0"/>
        <v>1.108254080590197E-2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46.6138140327947</v>
      </c>
      <c r="D23" s="20">
        <f t="shared" si="0"/>
        <v>1.011711647693027E-2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40.88066615959108</v>
      </c>
      <c r="D24" s="20">
        <f t="shared" si="0"/>
        <v>8.8727873865911133E-3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39.764989995170396</v>
      </c>
      <c r="D25" s="20">
        <f t="shared" si="0"/>
        <v>8.6306397327210026E-3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33.640000928729307</v>
      </c>
      <c r="D26" s="20">
        <f t="shared" si="0"/>
        <v>7.3012649735238163E-3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19.316869748461865</v>
      </c>
      <c r="D27" s="20">
        <f t="shared" si="0"/>
        <v>4.1925559036509177E-3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19.82562512185234</v>
      </c>
      <c r="D28" s="20">
        <f t="shared" si="0"/>
        <v>4.3029767623095627E-3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18.236313779035452</v>
      </c>
      <c r="D29" s="20">
        <f t="shared" si="0"/>
        <v>3.958030777797922E-3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17.217418381791049</v>
      </c>
      <c r="D30" s="20">
        <f t="shared" si="0"/>
        <v>3.7368885343316942E-3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15.660336307058966</v>
      </c>
      <c r="D31" s="20">
        <f t="shared" si="0"/>
        <v>3.3989376276944098E-3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13.927507148486511</v>
      </c>
      <c r="D32" s="20">
        <f t="shared" si="0"/>
        <v>3.0228423693324856E-3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13.051750552480799</v>
      </c>
      <c r="D33" s="20">
        <f t="shared" si="0"/>
        <v>2.8327671379644562E-3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12.345375932162497</v>
      </c>
      <c r="D34" s="20">
        <f t="shared" si="0"/>
        <v>2.6794547678357255E-3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11.298213661106898</v>
      </c>
      <c r="D35" s="20">
        <f t="shared" si="0"/>
        <v>2.4521774491622771E-3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11.351812999267981</v>
      </c>
      <c r="D36" s="20">
        <f t="shared" si="0"/>
        <v>2.4638107119302746E-3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2.2789322266792188E-3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9.7916170008511916</v>
      </c>
      <c r="D38" s="20">
        <f t="shared" si="0"/>
        <v>2.1251839556704665E-3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8.5853307370753154</v>
      </c>
      <c r="D39" s="20">
        <f t="shared" si="0"/>
        <v>1.8633701803257702E-3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1.3847226291631824E-3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5.6164672831020734</v>
      </c>
      <c r="D41" s="20">
        <f t="shared" si="0"/>
        <v>1.2190045991953135E-3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5.1482088486218283</v>
      </c>
      <c r="D42" s="20">
        <f t="shared" si="0"/>
        <v>1.1173732433142286E-3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4.9302146466726935</v>
      </c>
      <c r="D43" s="20">
        <f t="shared" si="0"/>
        <v>1.0700595278807905E-3</v>
      </c>
    </row>
    <row r="44" spans="2:14">
      <c r="B44" s="22" t="s">
        <v>37</v>
      </c>
      <c r="C44" s="9">
        <f>[2]GRT!$J$4</f>
        <v>4.5850821722428101</v>
      </c>
      <c r="D44" s="20">
        <f t="shared" si="0"/>
        <v>9.9515157374252343E-4</v>
      </c>
    </row>
    <row r="45" spans="2:14">
      <c r="B45" s="22" t="s">
        <v>56</v>
      </c>
      <c r="C45" s="9">
        <f>[2]SHIB!$J$4</f>
        <v>4.2488858675555061</v>
      </c>
      <c r="D45" s="20">
        <f t="shared" si="0"/>
        <v>9.221831362908699E-4</v>
      </c>
    </row>
    <row r="46" spans="2:14">
      <c r="B46" s="22" t="s">
        <v>36</v>
      </c>
      <c r="C46" s="9">
        <f>[2]AMP!$J$4</f>
        <v>3.2643432742486502</v>
      </c>
      <c r="D46" s="20">
        <f t="shared" si="0"/>
        <v>7.0849686539321984E-4</v>
      </c>
    </row>
    <row r="47" spans="2:14">
      <c r="B47" s="22" t="s">
        <v>62</v>
      </c>
      <c r="C47" s="10">
        <f>[2]SEI!$J$4</f>
        <v>2.6896181791821014</v>
      </c>
      <c r="D47" s="20">
        <f t="shared" si="0"/>
        <v>5.8375786152384495E-4</v>
      </c>
    </row>
    <row r="48" spans="2:14">
      <c r="B48" s="22" t="s">
        <v>40</v>
      </c>
      <c r="C48" s="9">
        <f>[2]SHPING!$J$4</f>
        <v>2.5287094133432317</v>
      </c>
      <c r="D48" s="20">
        <f t="shared" si="0"/>
        <v>5.4883403561666586E-4</v>
      </c>
    </row>
    <row r="49" spans="2:4">
      <c r="B49" s="7" t="s">
        <v>25</v>
      </c>
      <c r="C49" s="1">
        <f>[2]POLIS!J4</f>
        <v>2.449110165241474</v>
      </c>
      <c r="D49" s="20">
        <f t="shared" si="0"/>
        <v>5.31557722119663E-4</v>
      </c>
    </row>
    <row r="50" spans="2:4">
      <c r="B50" s="22" t="s">
        <v>64</v>
      </c>
      <c r="C50" s="10">
        <f>[2]ACE!$J$4</f>
        <v>2.4291856141183401</v>
      </c>
      <c r="D50" s="20">
        <f t="shared" si="0"/>
        <v>5.2723327434284141E-4</v>
      </c>
    </row>
    <row r="51" spans="2:4">
      <c r="B51" s="7" t="s">
        <v>28</v>
      </c>
      <c r="C51" s="1">
        <f>[2]ATLAS!O47</f>
        <v>2.3194908640773377</v>
      </c>
      <c r="D51" s="20">
        <f t="shared" si="0"/>
        <v>5.0342499806036876E-4</v>
      </c>
    </row>
    <row r="52" spans="2:4">
      <c r="B52" s="22" t="s">
        <v>50</v>
      </c>
      <c r="C52" s="9">
        <f>[2]KAVA!$J$4</f>
        <v>2.2451198726661024</v>
      </c>
      <c r="D52" s="20">
        <f t="shared" si="0"/>
        <v>4.8728343148349762E-4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3.682740587679093E-4</v>
      </c>
    </row>
    <row r="54" spans="2:4">
      <c r="B54" s="22" t="s">
        <v>63</v>
      </c>
      <c r="C54" s="10">
        <f>[2]MEME!$J$4</f>
        <v>1.5094374516598155</v>
      </c>
      <c r="D54" s="20">
        <f t="shared" si="0"/>
        <v>3.2761006216610559E-4</v>
      </c>
    </row>
    <row r="55" spans="2:4">
      <c r="B55" s="22" t="s">
        <v>43</v>
      </c>
      <c r="C55" s="9">
        <f>[2]TRX!$J$4</f>
        <v>0.9777418338343874</v>
      </c>
      <c r="D55" s="20">
        <f t="shared" si="0"/>
        <v>2.1221022614263077E-4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2024-01-10T21:41:14Z</dcterms:modified>
</cp:coreProperties>
</file>