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8"/>
  <c r="Q2" l="1"/>
  <c r="C44" l="1"/>
  <c r="C43" l="1"/>
  <c r="C45" l="1"/>
  <c r="C36"/>
  <c r="C46"/>
  <c r="C27"/>
  <c r="C17"/>
  <c r="C16" l="1"/>
  <c r="C48" l="1"/>
  <c r="C50" l="1"/>
  <c r="C39" l="1"/>
  <c r="C30" l="1"/>
  <c r="C24"/>
  <c r="C47"/>
  <c r="C31"/>
  <c r="C35"/>
  <c r="C37"/>
  <c r="C40"/>
  <c r="C15"/>
  <c r="C32"/>
  <c r="C29"/>
  <c r="C13"/>
  <c r="C12"/>
  <c r="C33" l="1"/>
  <c r="C49"/>
  <c r="C42"/>
  <c r="C34"/>
  <c r="C41"/>
  <c r="C19"/>
  <c r="C21"/>
  <c r="C25"/>
  <c r="C20" l="1"/>
  <c r="C22"/>
  <c r="C23"/>
  <c r="C14" l="1"/>
  <c r="C7" s="1"/>
  <c r="D14" l="1"/>
  <c r="D34"/>
  <c r="D44"/>
  <c r="M9"/>
  <c r="D25"/>
  <c r="D38"/>
  <c r="D31"/>
  <c r="N9"/>
  <c r="D48"/>
  <c r="D43"/>
  <c r="D36"/>
  <c r="D13"/>
  <c r="Q3"/>
  <c r="D12"/>
  <c r="D20"/>
  <c r="D15"/>
  <c r="D37"/>
  <c r="D39"/>
  <c r="D47"/>
  <c r="N8"/>
  <c r="D26"/>
  <c r="D22"/>
  <c r="D19"/>
  <c r="D45"/>
  <c r="D29"/>
  <c r="D46"/>
  <c r="D16"/>
  <c r="D41"/>
  <c r="D30"/>
  <c r="D28"/>
  <c r="D40"/>
  <c r="D27"/>
  <c r="D49"/>
  <c r="D7"/>
  <c r="E7" s="1"/>
  <c r="D24"/>
  <c r="D32"/>
  <c r="D35"/>
  <c r="D33"/>
  <c r="M8"/>
  <c r="D50"/>
  <c r="D42"/>
  <c r="D21"/>
  <c r="D18"/>
  <c r="D17"/>
  <c r="D23"/>
  <c r="N10" l="1"/>
  <c r="M10"/>
  <c r="N11" l="1"/>
  <c r="M11"/>
  <c r="M12" l="1"/>
  <c r="N12"/>
  <c r="M13" l="1"/>
  <c r="N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N32" l="1"/>
  <c r="M32"/>
  <c r="N33" l="1"/>
  <c r="M33"/>
  <c r="N34" l="1"/>
  <c r="M34"/>
  <c r="M35" l="1"/>
  <c r="N35"/>
  <c r="N36" l="1"/>
  <c r="M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<sst xmlns="http://schemas.openxmlformats.org/spreadsheetml/2006/main" count="97" uniqueCount="60">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</sst>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971.7318713984439</c:v>
                </c:pt>
                <c:pt idx="1">
                  <c:v>873.49063554054419</c:v>
                </c:pt>
                <c:pt idx="2">
                  <c:v>200.04561981580846</c:v>
                </c:pt>
                <c:pt idx="3">
                  <c:v>719.30848979838879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971.7318713984439</v>
          </cell>
        </row>
      </sheetData>
      <sheetData sheetId="1">
        <row r="4">
          <cell r="J4">
            <v>873.49063554054419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0.71569313092367459</v>
          </cell>
        </row>
      </sheetData>
      <sheetData sheetId="4">
        <row r="46">
          <cell r="M46">
            <v>79.390000000000015</v>
          </cell>
          <cell r="O46">
            <v>0.81467721840188112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30.29039525633986</v>
          </cell>
        </row>
      </sheetData>
      <sheetData sheetId="8">
        <row r="4">
          <cell r="J4">
            <v>7.3917071744160685</v>
          </cell>
        </row>
      </sheetData>
      <sheetData sheetId="9">
        <row r="4">
          <cell r="J4">
            <v>18.569410096307706</v>
          </cell>
        </row>
      </sheetData>
      <sheetData sheetId="10">
        <row r="4">
          <cell r="J4">
            <v>11.320547085183366</v>
          </cell>
        </row>
      </sheetData>
      <sheetData sheetId="11">
        <row r="4">
          <cell r="J4">
            <v>36.947404397034077</v>
          </cell>
        </row>
      </sheetData>
      <sheetData sheetId="12">
        <row r="4">
          <cell r="J4">
            <v>1.9808986088391169</v>
          </cell>
        </row>
      </sheetData>
      <sheetData sheetId="13">
        <row r="4">
          <cell r="J4">
            <v>139.29526537994371</v>
          </cell>
        </row>
      </sheetData>
      <sheetData sheetId="14">
        <row r="4">
          <cell r="J4">
            <v>4.2397736806535287</v>
          </cell>
        </row>
      </sheetData>
      <sheetData sheetId="15">
        <row r="4">
          <cell r="J4">
            <v>30.94884822945491</v>
          </cell>
        </row>
      </sheetData>
      <sheetData sheetId="16">
        <row r="4">
          <cell r="J4">
            <v>4.5288359301812973</v>
          </cell>
        </row>
      </sheetData>
      <sheetData sheetId="17">
        <row r="4">
          <cell r="J4">
            <v>6.1163107390666278</v>
          </cell>
        </row>
      </sheetData>
      <sheetData sheetId="18">
        <row r="4">
          <cell r="J4">
            <v>8.7785664941109491</v>
          </cell>
        </row>
      </sheetData>
      <sheetData sheetId="19">
        <row r="4">
          <cell r="J4">
            <v>8.2518263074418066</v>
          </cell>
        </row>
      </sheetData>
      <sheetData sheetId="20">
        <row r="4">
          <cell r="J4">
            <v>11.764955872013543</v>
          </cell>
        </row>
      </sheetData>
      <sheetData sheetId="21">
        <row r="4">
          <cell r="J4">
            <v>1.4396554040450242</v>
          </cell>
        </row>
      </sheetData>
      <sheetData sheetId="22">
        <row r="4">
          <cell r="J4">
            <v>30.407126252624078</v>
          </cell>
        </row>
      </sheetData>
      <sheetData sheetId="23">
        <row r="4">
          <cell r="J4">
            <v>36.411923064391708</v>
          </cell>
        </row>
      </sheetData>
      <sheetData sheetId="24">
        <row r="4">
          <cell r="J4">
            <v>25.566529908356475</v>
          </cell>
        </row>
      </sheetData>
      <sheetData sheetId="25">
        <row r="4">
          <cell r="J4">
            <v>29.541287954606958</v>
          </cell>
        </row>
      </sheetData>
      <sheetData sheetId="26">
        <row r="4">
          <cell r="J4">
            <v>3.4158721691279061</v>
          </cell>
        </row>
      </sheetData>
      <sheetData sheetId="27">
        <row r="4">
          <cell r="J4">
            <v>200.04561981580846</v>
          </cell>
        </row>
      </sheetData>
      <sheetData sheetId="28">
        <row r="4">
          <cell r="J4">
            <v>0.74306180949578693</v>
          </cell>
        </row>
      </sheetData>
      <sheetData sheetId="29">
        <row r="4">
          <cell r="J4">
            <v>10.050479361882806</v>
          </cell>
        </row>
      </sheetData>
      <sheetData sheetId="30">
        <row r="4">
          <cell r="J4">
            <v>16.177397754109148</v>
          </cell>
        </row>
      </sheetData>
      <sheetData sheetId="31">
        <row r="4">
          <cell r="J4">
            <v>4.8518418044383536</v>
          </cell>
        </row>
      </sheetData>
      <sheetData sheetId="32">
        <row r="4">
          <cell r="J4">
            <v>2.6701443767671718</v>
          </cell>
        </row>
      </sheetData>
      <sheetData sheetId="33">
        <row r="4">
          <cell r="J4">
            <v>1.7417828747464115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D48" sqref="B48:D4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19.149999999999999</v>
      </c>
      <c r="M2" t="s">
        <v>7</v>
      </c>
      <c r="N2" s="9">
        <f>23.34</f>
        <v>23.34</v>
      </c>
      <c r="P2" t="s">
        <v>8</v>
      </c>
      <c r="Q2" s="10">
        <f>N2+K2+H2</f>
        <v>80.02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2.8695775167953793E-2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2788.563805356368</v>
      </c>
      <c r="D7" s="20">
        <f>(C7*[1]Feuil1!$K$2-C4)/C4</f>
        <v>3.6684121456627986E-2</v>
      </c>
      <c r="E7" s="31">
        <f>C7-C7/(1+D7)</f>
        <v>98.676164906929898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971.7318713984439</v>
      </c>
    </row>
    <row r="9" spans="2:20">
      <c r="M9" s="17" t="str">
        <f>IF(C13&gt;C7*[2]Params!F8,B13,"Others")</f>
        <v>BTC</v>
      </c>
      <c r="N9" s="18">
        <f>IF(C13&gt;C7*0.1,C13,C7)</f>
        <v>873.49063554054419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200.04561981580846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719.30848979838879</v>
      </c>
    </row>
    <row r="12" spans="2:20">
      <c r="B12" s="7" t="s">
        <v>19</v>
      </c>
      <c r="C12" s="1">
        <f>[2]ETH!J4</f>
        <v>971.7318713984439</v>
      </c>
      <c r="D12" s="20">
        <f>C12/$C$7</f>
        <v>0.34847037372137885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873.49063554054419</v>
      </c>
      <c r="D13" s="20">
        <f t="shared" ref="D13:D50" si="0">C13/$C$7</f>
        <v>0.31324032602829949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200.04561981580846</v>
      </c>
      <c r="D14" s="20">
        <f t="shared" si="0"/>
        <v>7.1737867152816825E-2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139.29526537994371</v>
      </c>
      <c r="D15" s="20">
        <f t="shared" si="0"/>
        <v>4.9952332133258219E-2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2.8469852419193354E-2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2.4797711232991813E-2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1.3458540890443713E-2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36.947404397034077</v>
      </c>
      <c r="D19" s="20">
        <f>C19/$C$7</f>
        <v>1.3249617715780522E-2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36.411923064391708</v>
      </c>
      <c r="D20" s="20">
        <f t="shared" si="0"/>
        <v>1.3057590073589297E-2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30.407126252624078</v>
      </c>
      <c r="D21" s="20">
        <f t="shared" si="0"/>
        <v>1.0904224674442463E-2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30.94884822945491</v>
      </c>
      <c r="D22" s="20">
        <f t="shared" si="0"/>
        <v>1.1098490258679867E-2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30.29039525633986</v>
      </c>
      <c r="D23" s="20">
        <f t="shared" si="0"/>
        <v>1.0862364059289961E-2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29.541287954606958</v>
      </c>
      <c r="D24" s="20">
        <f t="shared" si="0"/>
        <v>1.0593728534331203E-2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25.566529908356475</v>
      </c>
      <c r="D25" s="20">
        <f t="shared" si="0"/>
        <v>9.1683503383524576E-3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8.369899930267953E-3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8.1284375215398569E-3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19.149999999999999</v>
      </c>
      <c r="D28" s="20">
        <f t="shared" si="0"/>
        <v>6.8673343472421284E-3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18.569410096307706</v>
      </c>
      <c r="D29" s="20">
        <f t="shared" si="0"/>
        <v>6.6591304314568504E-3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16.177397754109148</v>
      </c>
      <c r="D30" s="20">
        <f t="shared" si="0"/>
        <v>5.8013367752371503E-3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11.764955872013543</v>
      </c>
      <c r="D31" s="20">
        <f t="shared" si="0"/>
        <v>4.2190018565883324E-3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11.320547085183366</v>
      </c>
      <c r="D32" s="20">
        <f t="shared" si="0"/>
        <v>4.0596335158042552E-3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10.050479361882806</v>
      </c>
      <c r="D33" s="20">
        <f t="shared" si="0"/>
        <v>3.6041776568201539E-3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8.7785664941109491</v>
      </c>
      <c r="D34" s="20">
        <f t="shared" si="0"/>
        <v>3.148060115120472E-3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8.2518263074418066</v>
      </c>
      <c r="D35" s="20">
        <f t="shared" si="0"/>
        <v>2.9591671137635146E-3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7.3917071744160685</v>
      </c>
      <c r="D36" s="20">
        <f t="shared" si="0"/>
        <v>2.6507219093275997E-3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6.1163107390666278</v>
      </c>
      <c r="D37" s="20">
        <f t="shared" si="0"/>
        <v>2.1933551340364565E-3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1.9364807036609658E-3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4.8518418044383536</v>
      </c>
      <c r="D39" s="20">
        <f t="shared" si="0"/>
        <v>1.7399070428723098E-3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4.5288359301812973</v>
      </c>
      <c r="D40" s="20">
        <f t="shared" si="0"/>
        <v>1.6240747016375079E-3</v>
      </c>
    </row>
    <row r="41" spans="2:14">
      <c r="B41" s="22" t="s">
        <v>51</v>
      </c>
      <c r="C41" s="9">
        <f>[2]DOGE!$J$4</f>
        <v>4.2397736806535287</v>
      </c>
      <c r="D41" s="20">
        <f t="shared" si="0"/>
        <v>1.5204148000879979E-3</v>
      </c>
    </row>
    <row r="42" spans="2:14">
      <c r="B42" s="22" t="s">
        <v>56</v>
      </c>
      <c r="C42" s="9">
        <f>[2]SHIB!$J$4</f>
        <v>3.4158721691279061</v>
      </c>
      <c r="D42" s="20">
        <f t="shared" si="0"/>
        <v>1.2249575077201329E-3</v>
      </c>
    </row>
    <row r="43" spans="2:14">
      <c r="B43" s="22" t="s">
        <v>50</v>
      </c>
      <c r="C43" s="9">
        <f>[2]KAVA!$J$4</f>
        <v>2.6701443767671718</v>
      </c>
      <c r="D43" s="20">
        <f t="shared" si="0"/>
        <v>9.5753390029601178E-4</v>
      </c>
    </row>
    <row r="44" spans="2:14">
      <c r="B44" s="22" t="s">
        <v>36</v>
      </c>
      <c r="C44" s="9">
        <f>[2]AMP!$J$4</f>
        <v>1.9808986088391169</v>
      </c>
      <c r="D44" s="20">
        <f t="shared" si="0"/>
        <v>7.1036517257885216E-4</v>
      </c>
    </row>
    <row r="45" spans="2:14">
      <c r="B45" s="22" t="s">
        <v>40</v>
      </c>
      <c r="C45" s="9">
        <f>[2]SHPING!$J$4</f>
        <v>1.7417828747464115</v>
      </c>
      <c r="D45" s="20">
        <f t="shared" si="0"/>
        <v>6.2461646794695379E-4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6.0848297490655981E-4</v>
      </c>
    </row>
    <row r="47" spans="2:14">
      <c r="B47" s="22" t="s">
        <v>23</v>
      </c>
      <c r="C47" s="9">
        <f>[2]LUNA!J4</f>
        <v>1.4396554040450242</v>
      </c>
      <c r="D47" s="20">
        <f t="shared" si="0"/>
        <v>5.1627127960267045E-4</v>
      </c>
    </row>
    <row r="48" spans="2:14">
      <c r="B48" s="7" t="s">
        <v>28</v>
      </c>
      <c r="C48" s="1">
        <f>[2]ATLAS!O46</f>
        <v>0.81467721840188112</v>
      </c>
      <c r="D48" s="20">
        <f t="shared" si="0"/>
        <v>2.921493913235987E-4</v>
      </c>
    </row>
    <row r="49" spans="2:4">
      <c r="B49" s="22" t="s">
        <v>43</v>
      </c>
      <c r="C49" s="9">
        <f>[2]TRX!$J$4</f>
        <v>0.74306180949578693</v>
      </c>
      <c r="D49" s="20">
        <f t="shared" si="0"/>
        <v>2.6646756587333186E-4</v>
      </c>
    </row>
    <row r="50" spans="2:4">
      <c r="B50" s="7" t="s">
        <v>25</v>
      </c>
      <c r="C50" s="1">
        <f>[2]POLIS!J4</f>
        <v>0.71569313092367459</v>
      </c>
      <c r="D50" s="20">
        <f t="shared" si="0"/>
        <v>2.5665295144007355E-4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2023-07-18T10:59:22Z</dcterms:modified>
</cp:coreProperties>
</file>