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<sst xmlns="http://schemas.openxmlformats.org/spreadsheetml/2006/main" count="100" uniqueCount="62">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</sst>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1038.0269083636492</c:v>
                </c:pt>
                <c:pt idx="1">
                  <c:v>1010.3647879256146</c:v>
                </c:pt>
                <c:pt idx="2">
                  <c:v>224.81228942756914</c:v>
                </c:pt>
                <c:pt idx="3">
                  <c:v>845.72472138853811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1010.3647879256146</v>
          </cell>
        </row>
      </sheetData>
      <sheetData sheetId="1">
        <row r="4">
          <cell r="J4">
            <v>1038.0269083636492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1.5725456521820729</v>
          </cell>
        </row>
      </sheetData>
      <sheetData sheetId="4">
        <row r="46">
          <cell r="M46">
            <v>82.26</v>
          </cell>
          <cell r="O46">
            <v>3.5453417952592883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39.951688292666425</v>
          </cell>
        </row>
      </sheetData>
      <sheetData sheetId="8">
        <row r="4">
          <cell r="J4">
            <v>7.9980551128531934</v>
          </cell>
        </row>
      </sheetData>
      <sheetData sheetId="9">
        <row r="4">
          <cell r="J4">
            <v>18.018288416747119</v>
          </cell>
        </row>
      </sheetData>
      <sheetData sheetId="10">
        <row r="4">
          <cell r="J4">
            <v>10.438094957457638</v>
          </cell>
        </row>
      </sheetData>
      <sheetData sheetId="11">
        <row r="4">
          <cell r="J4">
            <v>41.514511775240621</v>
          </cell>
        </row>
      </sheetData>
      <sheetData sheetId="12">
        <row r="4">
          <cell r="J4">
            <v>1.7664472072113093</v>
          </cell>
        </row>
      </sheetData>
      <sheetData sheetId="13">
        <row r="4">
          <cell r="J4">
            <v>172.60596497422506</v>
          </cell>
        </row>
      </sheetData>
      <sheetData sheetId="14">
        <row r="4">
          <cell r="J4">
            <v>4.6500558378287806</v>
          </cell>
        </row>
      </sheetData>
      <sheetData sheetId="15">
        <row r="4">
          <cell r="J4">
            <v>34.166717225088185</v>
          </cell>
        </row>
      </sheetData>
      <sheetData sheetId="16">
        <row r="4">
          <cell r="J4">
            <v>5.2619648657132725</v>
          </cell>
        </row>
      </sheetData>
      <sheetData sheetId="17">
        <row r="4">
          <cell r="J4">
            <v>9.4145931217331569</v>
          </cell>
        </row>
      </sheetData>
      <sheetData sheetId="18">
        <row r="4">
          <cell r="J4">
            <v>10.623336253277092</v>
          </cell>
        </row>
      </sheetData>
      <sheetData sheetId="19">
        <row r="4">
          <cell r="J4">
            <v>10.378156433090645</v>
          </cell>
        </row>
      </sheetData>
      <sheetData sheetId="20">
        <row r="4">
          <cell r="J4">
            <v>12.060292315098318</v>
          </cell>
        </row>
      </sheetData>
      <sheetData sheetId="21">
        <row r="4">
          <cell r="J4">
            <v>1.2261960890673604</v>
          </cell>
        </row>
      </sheetData>
      <sheetData sheetId="22">
        <row r="4">
          <cell r="J4">
            <v>22.928826827144515</v>
          </cell>
        </row>
      </sheetData>
      <sheetData sheetId="23">
        <row r="4">
          <cell r="J4">
            <v>39.726879885662193</v>
          </cell>
        </row>
      </sheetData>
      <sheetData sheetId="24">
        <row r="4">
          <cell r="J4">
            <v>32.570201350157561</v>
          </cell>
        </row>
      </sheetData>
      <sheetData sheetId="25">
        <row r="4">
          <cell r="J4">
            <v>35.974328687263842</v>
          </cell>
        </row>
      </sheetData>
      <sheetData sheetId="26">
        <row r="4">
          <cell r="J4">
            <v>3.697781883901432</v>
          </cell>
        </row>
      </sheetData>
      <sheetData sheetId="27">
        <row r="4">
          <cell r="J4">
            <v>224.81228942756914</v>
          </cell>
        </row>
      </sheetData>
      <sheetData sheetId="28">
        <row r="4">
          <cell r="J4">
            <v>0.90495795248862543</v>
          </cell>
        </row>
      </sheetData>
      <sheetData sheetId="29">
        <row r="4">
          <cell r="J4">
            <v>9.739418605604067</v>
          </cell>
        </row>
      </sheetData>
      <sheetData sheetId="30">
        <row r="4">
          <cell r="J4">
            <v>21.607669573583848</v>
          </cell>
        </row>
      </sheetData>
      <sheetData sheetId="31">
        <row r="4">
          <cell r="J4">
            <v>6.049066049264562</v>
          </cell>
        </row>
      </sheetData>
      <sheetData sheetId="32">
        <row r="4">
          <cell r="J4">
            <v>2.1993685870208783</v>
          </cell>
        </row>
      </sheetData>
      <sheetData sheetId="33">
        <row r="4">
          <cell r="J4">
            <v>2.2039247771879427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3.9906673936191281E-2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3142.5821204875188</v>
      </c>
      <c r="D7" s="20">
        <f>(C7*[1]Feuil1!$K$2-C4)/C4</f>
        <v>0.17185299601178525</v>
      </c>
      <c r="E7" s="31">
        <f>C7-C7/(1+D7)</f>
        <v>460.86169037999161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1038.0269083636492</v>
      </c>
    </row>
    <row r="9" spans="2:20">
      <c r="M9" s="17" t="str">
        <f>IF(C13&gt;C7*[2]Params!F8,B13,"Others")</f>
        <v>ETH</v>
      </c>
      <c r="N9" s="18">
        <f>IF(C13&gt;C7*0.1,C13,C7)</f>
        <v>1010.3647879256146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224.81228942756914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845.72472138853811</v>
      </c>
    </row>
    <row r="12" spans="2:20">
      <c r="B12" s="7" t="s">
        <v>4</v>
      </c>
      <c r="C12" s="1">
        <f>[2]BTC!J4</f>
        <v>1038.0269083636492</v>
      </c>
      <c r="D12" s="20">
        <f>C12/$C$7</f>
        <v>0.33031019351774865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1010.3647879256146</v>
      </c>
      <c r="D13" s="20">
        <f t="shared" ref="D13:D50" si="0">C13/$C$7</f>
        <v>0.32150783947337974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224.81228942756914</v>
      </c>
      <c r="D14" s="20">
        <f t="shared" si="0"/>
        <v>7.153744303512212E-2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172.60596497422506</v>
      </c>
      <c r="D15" s="20">
        <f t="shared" si="0"/>
        <v>5.4924886082992209E-2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3.444619610551556E-2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2.6175926943553904E-2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2.2004198251236961E-2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41.514511775240621</v>
      </c>
      <c r="D19" s="20">
        <f>C19/$C$7</f>
        <v>1.3210318834500447E-2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39.951688292666425</v>
      </c>
      <c r="D20" s="20">
        <f t="shared" si="0"/>
        <v>1.2713013299543814E-2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35.974328687263842</v>
      </c>
      <c r="D21" s="20">
        <f t="shared" si="0"/>
        <v>1.1447379036727616E-2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39.726879885662193</v>
      </c>
      <c r="D22" s="20">
        <f t="shared" si="0"/>
        <v>1.2641477091933317E-2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34.166717225088185</v>
      </c>
      <c r="D23" s="20">
        <f t="shared" si="0"/>
        <v>1.0872179601081607E-2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32.570201350157561</v>
      </c>
      <c r="D24" s="20">
        <f t="shared" si="0"/>
        <v>1.0364152821280878E-2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7.2127523792919418E-3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22.928826827144515</v>
      </c>
      <c r="D26" s="20">
        <f t="shared" si="0"/>
        <v>7.2961742758173315E-3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21.607669573583848</v>
      </c>
      <c r="D27" s="20">
        <f t="shared" si="0"/>
        <v>6.8757692703450444E-3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18.018288416747119</v>
      </c>
      <c r="D28" s="20">
        <f t="shared" si="0"/>
        <v>5.7335934992056416E-3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5.4000179945551873E-3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12.060292315098318</v>
      </c>
      <c r="D30" s="20">
        <f t="shared" si="0"/>
        <v>3.8377015628241933E-3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10.623336253277092</v>
      </c>
      <c r="D31" s="20">
        <f t="shared" si="0"/>
        <v>3.3804482575077654E-3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10.438094957457638</v>
      </c>
      <c r="D32" s="20">
        <f t="shared" si="0"/>
        <v>3.3215026870446088E-3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10.378156433090645</v>
      </c>
      <c r="D33" s="20">
        <f t="shared" si="0"/>
        <v>3.3024296693575819E-3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9.739418605604067</v>
      </c>
      <c r="D34" s="20">
        <f t="shared" si="0"/>
        <v>3.0991771200216591E-3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9.4145931217331569</v>
      </c>
      <c r="D35" s="20">
        <f t="shared" si="0"/>
        <v>2.9958145120079285E-3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7.9980551128531934</v>
      </c>
      <c r="D36" s="20">
        <f t="shared" si="0"/>
        <v>2.5450584284532332E-3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5.2619648657132725</v>
      </c>
      <c r="D37" s="20">
        <f t="shared" si="0"/>
        <v>1.6744080708054709E-3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6.049066049264562</v>
      </c>
      <c r="D38" s="20">
        <f t="shared" si="0"/>
        <v>1.9248712737938416E-3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1.7183321844783746E-3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4.6500558378287806</v>
      </c>
      <c r="D40" s="20">
        <f t="shared" si="0"/>
        <v>1.4796927047708789E-3</v>
      </c>
    </row>
    <row r="41" spans="2:14">
      <c r="B41" s="22" t="s">
        <v>56</v>
      </c>
      <c r="C41" s="9">
        <f>[2]SHIB!$J$4</f>
        <v>3.697781883901432</v>
      </c>
      <c r="D41" s="20">
        <f t="shared" si="0"/>
        <v>1.1766699300535012E-3</v>
      </c>
    </row>
    <row r="42" spans="2:14">
      <c r="B42" s="7" t="s">
        <v>28</v>
      </c>
      <c r="C42" s="1">
        <f>[2]ATLAS!O46</f>
        <v>3.5453417952592883</v>
      </c>
      <c r="D42" s="20">
        <f t="shared" si="0"/>
        <v>1.1281620206982175E-3</v>
      </c>
    </row>
    <row r="43" spans="2:14">
      <c r="B43" s="22" t="s">
        <v>40</v>
      </c>
      <c r="C43" s="9">
        <f>[2]SHPING!$J$4</f>
        <v>2.2039247771879427</v>
      </c>
      <c r="D43" s="20">
        <f t="shared" si="0"/>
        <v>7.0131016237247627E-4</v>
      </c>
    </row>
    <row r="44" spans="2:14">
      <c r="B44" s="22" t="s">
        <v>50</v>
      </c>
      <c r="C44" s="9">
        <f>[2]KAVA!$J$4</f>
        <v>2.1993685870208783</v>
      </c>
      <c r="D44" s="20">
        <f t="shared" si="0"/>
        <v>6.9986033863124106E-4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5.39936120980912E-4</v>
      </c>
    </row>
    <row r="46" spans="2:14">
      <c r="B46" s="22" t="s">
        <v>36</v>
      </c>
      <c r="C46" s="9">
        <f>[2]AMP!$J$4</f>
        <v>1.7664472072113093</v>
      </c>
      <c r="D46" s="20">
        <f t="shared" si="0"/>
        <v>5.6210057191354306E-4</v>
      </c>
    </row>
    <row r="47" spans="2:14">
      <c r="B47" s="7" t="s">
        <v>25</v>
      </c>
      <c r="C47" s="1">
        <f>[2]POLIS!J4</f>
        <v>1.5725456521820729</v>
      </c>
      <c r="D47" s="20">
        <f t="shared" si="0"/>
        <v>5.0039922327888725E-4</v>
      </c>
    </row>
    <row r="48" spans="2:14">
      <c r="B48" s="22" t="s">
        <v>23</v>
      </c>
      <c r="C48" s="9">
        <f>[2]LUNA!J4</f>
        <v>1.2261960890673604</v>
      </c>
      <c r="D48" s="20">
        <f t="shared" si="0"/>
        <v>3.9018744524554753E-4</v>
      </c>
    </row>
    <row r="49" spans="2:4">
      <c r="B49" s="22" t="s">
        <v>43</v>
      </c>
      <c r="C49" s="9">
        <f>[2]TRX!$J$4</f>
        <v>0.90495795248862543</v>
      </c>
      <c r="D49" s="20">
        <f t="shared" si="0"/>
        <v>2.8796636580756606E-4</v>
      </c>
    </row>
    <row r="50" spans="2:4">
      <c r="B50" s="7" t="s">
        <v>5</v>
      </c>
      <c r="C50" s="1">
        <f>H$2</f>
        <v>0.19</v>
      </c>
      <c r="D50" s="20">
        <f t="shared" si="0"/>
        <v>6.0459836120535396E-5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2023-11-07T08:34:31Z</dcterms:modified>
</cp:coreProperties>
</file>