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73860608"/>
        <axId val="73862528"/>
      </lineChart>
      <dateAx>
        <axId val="738606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862528"/>
        <crosses val="autoZero"/>
        <lblOffset val="100"/>
      </dateAx>
      <valAx>
        <axId val="738625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86060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1743.845302929649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2.288047942699902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8.161050696038663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11.60708754316599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0.001939185560078379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238.8496791033511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0.06127594052153386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2" t="n">
        <v>4.494768421426677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30.09474496794551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3.754468299271888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1.821748945536691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25727.15288915372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5.120312195235352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76.66188525899598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0.6007559516638746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9.063586140806829e-05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0.5969994878793639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0.4171399943775832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1.199057869078652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6.770586083697571e-06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6"/>
  <sheetViews>
    <sheetView workbookViewId="0">
      <selection activeCell="N4" sqref="N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15.26771517990809</v>
      </c>
      <c r="M3" t="inlineStr">
        <is>
          <t>Objectif :</t>
        </is>
      </c>
      <c r="N3" s="24">
        <f>(INDEX(N5:N26,MATCH(MAX(O6,O23,O14:O15),O5:O26,0))/0.9)</f>
        <v/>
      </c>
      <c r="O3" s="53">
        <f>(MAX(O14:O15,O23,O6)*0.85)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(B32*J3)</f>
        <v/>
      </c>
      <c r="K4" s="4">
        <f>(J4/D32-1)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(($B$16+$R$21+$R$9)/5)</f>
        <v/>
      </c>
      <c r="O7" s="52">
        <f>(C29)</f>
        <v/>
      </c>
      <c r="P7" s="52">
        <f>(O7*N7)</f>
        <v/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(($B$16+$R$21+$R$9)/5)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(($B$16+$R$21+$R$9)/5)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  <c r="U9">
        <f>E13</f>
        <v/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(B16+B23)</f>
        <v/>
      </c>
      <c r="S12" s="52">
        <f>(T12/R12)</f>
        <v/>
      </c>
      <c r="T12" s="52">
        <f>(D16+D23)</f>
        <v/>
      </c>
    </row>
    <row r="13">
      <c r="B13" s="24">
        <f>(0.002039*7)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(B28+B25+B29+B30)</f>
        <v/>
      </c>
      <c r="S21" s="52" t="n">
        <v>0</v>
      </c>
      <c r="T21" s="52">
        <f>(D28+D25+D29+D30)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B30" s="24" t="n">
        <v>0.11322</v>
      </c>
      <c r="C30" s="52">
        <f>(D30/B30)</f>
        <v/>
      </c>
      <c r="D30" s="52" t="n">
        <v>2.13</v>
      </c>
      <c r="E30" s="52" t="n"/>
      <c r="S30" s="52" t="n"/>
      <c r="T30" s="52" t="n"/>
    </row>
    <row r="31">
      <c r="C31" s="52" t="n"/>
      <c r="D31" s="52" t="n"/>
      <c r="E31" s="52" t="n"/>
      <c r="S31" s="52" t="n"/>
      <c r="T31" s="52" t="n"/>
    </row>
    <row r="32">
      <c r="B32" s="24">
        <f>(SUM(B5:B31))</f>
        <v/>
      </c>
      <c r="C32" s="52" t="n"/>
      <c r="D32" s="52">
        <f>(SUM(D5:D31))</f>
        <v/>
      </c>
      <c r="E32" s="52" t="n"/>
      <c r="F32" t="inlineStr">
        <is>
          <t>Moy</t>
        </is>
      </c>
      <c r="G32" s="52">
        <f>(D32/B32)</f>
        <v/>
      </c>
      <c r="S32" s="52" t="n"/>
      <c r="T32" s="52" t="n"/>
    </row>
    <row r="33">
      <c r="S33" s="52" t="n"/>
      <c r="T33" s="52" t="n"/>
    </row>
    <row r="34">
      <c r="R34" s="24">
        <f>(SUM(R5:R33))</f>
        <v/>
      </c>
      <c r="S34" s="52" t="n"/>
      <c r="T34" s="52">
        <f>(SUM(T5:T33))</f>
        <v/>
      </c>
    </row>
    <row r="35"/>
    <row r="36">
      <c r="N36" s="24" t="n"/>
    </row>
  </sheetData>
  <conditionalFormatting sqref="C5"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8"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C9:C10">
    <cfRule type="cellIs" priority="73" operator="lessThan" dxfId="1">
      <formula>$J$3</formula>
    </cfRule>
    <cfRule type="cellIs" priority="74" operator="greaterThan" dxfId="0">
      <formula>$J$3</formula>
    </cfRule>
  </conditionalFormatting>
  <conditionalFormatting sqref="C16:C17">
    <cfRule type="cellIs" priority="61" operator="lessThan" dxfId="1">
      <formula>$J$3</formula>
    </cfRule>
    <cfRule type="cellIs" priority="62" operator="greaterThan" dxfId="0">
      <formula>$J$3</formula>
    </cfRule>
    <cfRule type="cellIs" priority="63" operator="lessThan" dxfId="1">
      <formula>$J$3</formula>
    </cfRule>
    <cfRule type="cellIs" priority="64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</conditionalFormatting>
  <conditionalFormatting sqref="C27:C28">
    <cfRule type="cellIs" priority="47" operator="lessThan" dxfId="1">
      <formula>$J$3</formula>
    </cfRule>
    <cfRule type="cellIs" priority="4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  <cfRule type="cellIs" priority="53" operator="lessThan" dxfId="1">
      <formula>$J$3</formula>
    </cfRule>
    <cfRule type="cellIs" priority="54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</conditionalFormatting>
  <conditionalFormatting sqref="C8:C10">
    <cfRule type="cellIs" priority="65" operator="lessThan" dxfId="1">
      <formula>$J$3</formula>
    </cfRule>
    <cfRule type="cellIs" priority="66" operator="greaterThan" dxfId="0">
      <formula>$J$3</formula>
    </cfRule>
  </conditionalFormatting>
  <conditionalFormatting sqref="S5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S12:S13">
    <cfRule type="cellIs" priority="41" operator="lessThan" dxfId="1">
      <formula>$J$3</formula>
    </cfRule>
    <cfRule type="cellIs" priority="42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</conditionalFormatting>
  <conditionalFormatting sqref="S15:S16">
    <cfRule type="cellIs" priority="37" operator="lessThan" dxfId="1">
      <formula>$J$3</formula>
    </cfRule>
    <cfRule type="cellIs" priority="38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8:O9">
    <cfRule type="cellIs" priority="33" operator="lessThan" dxfId="1">
      <formula>$J$3</formula>
    </cfRule>
    <cfRule type="cellIs" priority="34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O16:O17">
    <cfRule type="cellIs" priority="29" operator="lessThan" dxfId="1">
      <formula>$J$3</formula>
    </cfRule>
    <cfRule type="cellIs" priority="30" operator="greaterThan" dxfId="0">
      <formula>$J$3</formula>
    </cfRule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O24:O26">
    <cfRule type="cellIs" priority="25" operator="lessThan" dxfId="1">
      <formula>$J$3</formula>
    </cfRule>
    <cfRule type="cellIs" priority="26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O3">
    <cfRule type="cellIs" priority="23" operator="greaterThan" dxfId="1">
      <formula>$J$3</formula>
    </cfRule>
    <cfRule type="cellIs" priority="24" operator="lessThan" dxfId="0">
      <formula>$J$3</formula>
    </cfRule>
  </conditionalFormatting>
  <conditionalFormatting sqref="G32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30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0.06947224243213167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  <c r="Q6" s="52">
        <f>N6*$J$3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  <c r="Q7" s="52" t="n"/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  <c r="Q8" s="52" t="n"/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  <c r="Q9" s="52" t="n"/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4.044550542513188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0.5051397513775558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tabSelected="1"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0.1012222031564023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0.7950714817333397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0.002784938222210797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0.1673868475829571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0.001532334030367869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0.2655062564763785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0.1111285936175708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2023-06-10T19:54:14Z</dcterms:modified>
  <cp:lastModifiedBy>Tiko</cp:lastModifiedBy>
</cp:coreProperties>
</file>