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K4"/>
  <c r="J4"/>
  <c r="B14" i="31"/>
  <c r="N9" s="1"/>
  <c r="C11"/>
  <c r="C10"/>
  <c r="C9"/>
  <c r="C8"/>
  <c r="T7"/>
  <c r="R7"/>
  <c r="R18" s="1"/>
  <c r="C7"/>
  <c r="T6"/>
  <c r="S6"/>
  <c r="R6"/>
  <c r="P6"/>
  <c r="N6"/>
  <c r="E6"/>
  <c r="D6"/>
  <c r="D14" s="1"/>
  <c r="G13" s="1"/>
  <c r="R5"/>
  <c r="C5"/>
  <c r="O9" s="1"/>
  <c r="P9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E6"/>
  <c r="D6"/>
  <c r="D13" s="1"/>
  <c r="G12" s="1"/>
  <c r="C5"/>
  <c r="O9" s="1"/>
  <c r="P9" s="1"/>
  <c r="J4"/>
  <c r="K4" s="1"/>
  <c r="C35" i="28"/>
  <c r="C34"/>
  <c r="B34"/>
  <c r="D33"/>
  <c r="C33" s="1"/>
  <c r="C32"/>
  <c r="C31"/>
  <c r="C30"/>
  <c r="D29"/>
  <c r="C29"/>
  <c r="C28"/>
  <c r="B28"/>
  <c r="C27"/>
  <c r="C26"/>
  <c r="B26"/>
  <c r="C25"/>
  <c r="C24"/>
  <c r="N23"/>
  <c r="C23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P7" s="1"/>
  <c r="N7"/>
  <c r="C7"/>
  <c r="T6"/>
  <c r="O6"/>
  <c r="N6"/>
  <c r="C6"/>
  <c r="B6"/>
  <c r="S5"/>
  <c r="R5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O15"/>
  <c r="P15" s="1"/>
  <c r="N15"/>
  <c r="N14"/>
  <c r="B13"/>
  <c r="J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U5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8" s="1"/>
  <c r="P8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O65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6" s="1"/>
  <c r="C24"/>
  <c r="T23"/>
  <c r="R23"/>
  <c r="C23"/>
  <c r="C22"/>
  <c r="N43" s="1"/>
  <c r="O43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O21" l="1"/>
  <c r="P21" s="1"/>
  <c r="O19"/>
  <c r="P19" s="1"/>
  <c r="O20"/>
  <c r="P20" s="1"/>
  <c r="J12"/>
  <c r="J13" s="1"/>
  <c r="J4"/>
  <c r="D39"/>
  <c r="T22"/>
  <c r="T18"/>
  <c r="R18"/>
  <c r="N11" s="1"/>
  <c r="N10"/>
  <c r="P10" s="1"/>
  <c r="R22"/>
  <c r="M38" i="5"/>
  <c r="L39"/>
  <c r="C8" i="16"/>
  <c r="D14"/>
  <c r="G13" s="1"/>
  <c r="T8"/>
  <c r="R32" i="1"/>
  <c r="P23"/>
  <c r="O38" i="2"/>
  <c r="P9" i="10"/>
  <c r="K4"/>
  <c r="P9" i="12"/>
  <c r="N52" i="2"/>
  <c r="O52" s="1"/>
  <c r="N50"/>
  <c r="O50" s="1"/>
  <c r="O54" s="1"/>
  <c r="N51"/>
  <c r="O51" s="1"/>
  <c r="N75"/>
  <c r="N73"/>
  <c r="N76"/>
  <c r="O76" s="1"/>
  <c r="N74"/>
  <c r="O9"/>
  <c r="O14" s="1"/>
  <c r="N4"/>
  <c r="H37" i="5"/>
  <c r="H36"/>
  <c r="I36" s="1"/>
  <c r="K36" s="1"/>
  <c r="G9" i="18"/>
  <c r="K4"/>
  <c r="D42" i="1"/>
  <c r="T32"/>
  <c r="O70" i="2"/>
  <c r="K4" i="4"/>
  <c r="P26"/>
  <c r="J14" i="5"/>
  <c r="I37"/>
  <c r="K37" s="1"/>
  <c r="P9" i="8"/>
  <c r="K4" i="12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R21" i="21"/>
  <c r="N8"/>
  <c r="N6"/>
  <c r="P6" s="1"/>
  <c r="P11" s="1"/>
  <c r="O3"/>
  <c r="N17" i="24"/>
  <c r="N16"/>
  <c r="N14"/>
  <c r="B16"/>
  <c r="D15"/>
  <c r="T10" s="1"/>
  <c r="T9" i="26"/>
  <c r="V9" s="1"/>
  <c r="C9"/>
  <c r="N9"/>
  <c r="P9" s="1"/>
  <c r="N8"/>
  <c r="N7"/>
  <c r="N6"/>
  <c r="P6" i="28"/>
  <c r="O26"/>
  <c r="O25"/>
  <c r="P25" s="1"/>
  <c r="O24"/>
  <c r="O8" i="14"/>
  <c r="P8" s="1"/>
  <c r="O6"/>
  <c r="P6" s="1"/>
  <c r="S5" i="24"/>
  <c r="N17" i="26"/>
  <c r="P17" s="1"/>
  <c r="N16"/>
  <c r="N15"/>
  <c r="N14"/>
  <c r="O9" i="27"/>
  <c r="P9" s="1"/>
  <c r="O7"/>
  <c r="P7" s="1"/>
  <c r="B37" i="28"/>
  <c r="J4" s="1"/>
  <c r="K4" s="1"/>
  <c r="D5"/>
  <c r="D37" s="1"/>
  <c r="G37" s="1"/>
  <c r="O17"/>
  <c r="O15"/>
  <c r="O16"/>
  <c r="P16" s="1"/>
  <c r="T6" i="9"/>
  <c r="T17" s="1"/>
  <c r="O7"/>
  <c r="P7" s="1"/>
  <c r="O9"/>
  <c r="P9" s="1"/>
  <c r="U5" i="10"/>
  <c r="N7"/>
  <c r="P7" s="1"/>
  <c r="R14"/>
  <c r="O6" i="11"/>
  <c r="P6" s="1"/>
  <c r="O8"/>
  <c r="P8" s="1"/>
  <c r="R13" i="12"/>
  <c r="N14" i="14"/>
  <c r="O17"/>
  <c r="P17" s="1"/>
  <c r="N25"/>
  <c r="R37"/>
  <c r="O6" i="15"/>
  <c r="P6" s="1"/>
  <c r="O8"/>
  <c r="P8" s="1"/>
  <c r="U5" i="16"/>
  <c r="P8"/>
  <c r="P6" i="19"/>
  <c r="N7" i="21"/>
  <c r="P8"/>
  <c r="T21"/>
  <c r="P16" i="24"/>
  <c r="P17"/>
  <c r="B18"/>
  <c r="J4" s="1"/>
  <c r="O7" i="26"/>
  <c r="P7" s="1"/>
  <c r="O8"/>
  <c r="P8" s="1"/>
  <c r="D19"/>
  <c r="G18" s="1"/>
  <c r="T5" i="28"/>
  <c r="T39" s="1"/>
  <c r="O6" i="1"/>
  <c r="P6" s="1"/>
  <c r="N26"/>
  <c r="N27"/>
  <c r="N28"/>
  <c r="O34"/>
  <c r="P34" s="1"/>
  <c r="O35"/>
  <c r="P35" s="1"/>
  <c r="O36"/>
  <c r="P36" s="1"/>
  <c r="T5" i="2"/>
  <c r="B30"/>
  <c r="N42"/>
  <c r="O42" s="1"/>
  <c r="O46" s="1"/>
  <c r="N44"/>
  <c r="O44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M37" i="5"/>
  <c r="J4" i="8"/>
  <c r="K4" s="1"/>
  <c r="S5"/>
  <c r="N6"/>
  <c r="P6" s="1"/>
  <c r="T6"/>
  <c r="T13" s="1"/>
  <c r="N8"/>
  <c r="P8" s="1"/>
  <c r="O6" i="9"/>
  <c r="P6" s="1"/>
  <c r="P12" s="1"/>
  <c r="N6" i="10"/>
  <c r="P6" s="1"/>
  <c r="P11" s="1"/>
  <c r="N8"/>
  <c r="P8" s="1"/>
  <c r="K4" i="11"/>
  <c r="O7"/>
  <c r="P7" s="1"/>
  <c r="N8" i="12"/>
  <c r="P8" s="1"/>
  <c r="P11" s="1"/>
  <c r="O14"/>
  <c r="P14" s="1"/>
  <c r="P19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N3" i="21"/>
  <c r="S5"/>
  <c r="N9"/>
  <c r="P9" s="1"/>
  <c r="D37" i="23"/>
  <c r="O6"/>
  <c r="P6" s="1"/>
  <c r="R21"/>
  <c r="S21" s="1"/>
  <c r="B37"/>
  <c r="J4" s="1"/>
  <c r="P14" i="24"/>
  <c r="N15"/>
  <c r="P15" s="1"/>
  <c r="K4" i="25"/>
  <c r="K4" i="26"/>
  <c r="T22"/>
  <c r="O6"/>
  <c r="P6" s="1"/>
  <c r="S6"/>
  <c r="V8"/>
  <c r="O14"/>
  <c r="P14" s="1"/>
  <c r="O15"/>
  <c r="P15" s="1"/>
  <c r="O16"/>
  <c r="P16" s="1"/>
  <c r="O6" i="27"/>
  <c r="P6" s="1"/>
  <c r="O8"/>
  <c r="P8" s="1"/>
  <c r="O3" i="28"/>
  <c r="R6"/>
  <c r="R39" s="1"/>
  <c r="O26" i="1"/>
  <c r="P26" s="1"/>
  <c r="O27"/>
  <c r="P27" s="1"/>
  <c r="O28"/>
  <c r="P28" s="1"/>
  <c r="N26" i="2"/>
  <c r="O26" s="1"/>
  <c r="O30" s="1"/>
  <c r="N27"/>
  <c r="O27" s="1"/>
  <c r="M74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N9" i="28"/>
  <c r="P9" s="1"/>
  <c r="N15"/>
  <c r="N17"/>
  <c r="N26"/>
  <c r="N6" i="29"/>
  <c r="Q6" s="1"/>
  <c r="N7"/>
  <c r="O8"/>
  <c r="P8" s="1"/>
  <c r="O7" i="30"/>
  <c r="P7" s="1"/>
  <c r="T5" i="31"/>
  <c r="O6"/>
  <c r="N7"/>
  <c r="N8"/>
  <c r="S5" i="32"/>
  <c r="T5" s="1"/>
  <c r="T36" s="1"/>
  <c r="W36" s="1"/>
  <c r="O6"/>
  <c r="O8"/>
  <c r="P8" s="1"/>
  <c r="R36"/>
  <c r="O7" i="33"/>
  <c r="P7" s="1"/>
  <c r="O6" i="34"/>
  <c r="P6" s="1"/>
  <c r="O8"/>
  <c r="P8" s="1"/>
  <c r="O9"/>
  <c r="P9" s="1"/>
  <c r="N24" i="28"/>
  <c r="O6" i="29"/>
  <c r="P6" s="1"/>
  <c r="P11" s="1"/>
  <c r="O7"/>
  <c r="P7" s="1"/>
  <c r="O6" i="30"/>
  <c r="P6" s="1"/>
  <c r="P11" s="1"/>
  <c r="O8"/>
  <c r="P8" s="1"/>
  <c r="O7" i="31"/>
  <c r="P7" s="1"/>
  <c r="P11" s="1"/>
  <c r="O8"/>
  <c r="P8" s="1"/>
  <c r="O7" i="32"/>
  <c r="P7" s="1"/>
  <c r="O6" i="33"/>
  <c r="P6" s="1"/>
  <c r="O8"/>
  <c r="P8" s="1"/>
  <c r="P11" i="8" l="1"/>
  <c r="P6" i="32"/>
  <c r="P11" s="1"/>
  <c r="N3"/>
  <c r="O3"/>
  <c r="O3" i="31"/>
  <c r="P3" s="1"/>
  <c r="N3"/>
  <c r="T37" i="14"/>
  <c r="S5"/>
  <c r="R9" i="24"/>
  <c r="D16"/>
  <c r="G7" i="1"/>
  <c r="I42"/>
  <c r="M4" i="2"/>
  <c r="O4" s="1"/>
  <c r="M39" i="5"/>
  <c r="M46" s="1"/>
  <c r="L41"/>
  <c r="M41" s="1"/>
  <c r="P11" i="34"/>
  <c r="P31" i="1"/>
  <c r="P11" i="27"/>
  <c r="P11" i="26"/>
  <c r="N3" i="1"/>
  <c r="P3" s="1"/>
  <c r="W39" i="28"/>
  <c r="R37" i="23"/>
  <c r="P11" i="19"/>
  <c r="P12" i="11"/>
  <c r="P15" i="28"/>
  <c r="P11" i="14"/>
  <c r="P24" i="28"/>
  <c r="P26"/>
  <c r="P11"/>
  <c r="P3" i="21"/>
  <c r="P14" i="14"/>
  <c r="O74" i="2"/>
  <c r="O73"/>
  <c r="K4" i="1"/>
  <c r="S5" i="31"/>
  <c r="T18"/>
  <c r="O7" i="16"/>
  <c r="P7" s="1"/>
  <c r="O6"/>
  <c r="P6" s="1"/>
  <c r="P12" s="1"/>
  <c r="B31" i="2"/>
  <c r="B37" s="1"/>
  <c r="D30"/>
  <c r="R21"/>
  <c r="H41" i="5"/>
  <c r="I41" s="1"/>
  <c r="K41" s="1"/>
  <c r="H38"/>
  <c r="S8" i="16"/>
  <c r="T13"/>
  <c r="P11" i="33"/>
  <c r="P19" i="26"/>
  <c r="P20" i="24"/>
  <c r="G37" i="23"/>
  <c r="P39" i="1"/>
  <c r="P11" i="15"/>
  <c r="P17" i="28"/>
  <c r="N3"/>
  <c r="P3" s="1"/>
  <c r="P15" i="14"/>
  <c r="K14" i="5"/>
  <c r="O75" i="2"/>
  <c r="S18" i="1"/>
  <c r="J4" i="2" l="1"/>
  <c r="J7"/>
  <c r="J8" s="1"/>
  <c r="T21"/>
  <c r="S21" s="1"/>
  <c r="T9" i="24"/>
  <c r="T17" s="1"/>
  <c r="D18"/>
  <c r="O25" i="14"/>
  <c r="P25" s="1"/>
  <c r="O23"/>
  <c r="P23" s="1"/>
  <c r="O24"/>
  <c r="P24" s="1"/>
  <c r="O22"/>
  <c r="P22" s="1"/>
  <c r="O78" i="2"/>
  <c r="P19" i="14"/>
  <c r="P28" i="28"/>
  <c r="P19"/>
  <c r="P3" i="32"/>
  <c r="O12" i="1"/>
  <c r="P12" s="1"/>
  <c r="O11"/>
  <c r="P11" s="1"/>
  <c r="O13"/>
  <c r="P13" s="1"/>
  <c r="H39" i="5"/>
  <c r="I39" s="1"/>
  <c r="K39" s="1"/>
  <c r="I38"/>
  <c r="K38" s="1"/>
  <c r="J13" s="1"/>
  <c r="R22" i="2"/>
  <c r="M57"/>
  <c r="O57" s="1"/>
  <c r="D31"/>
  <c r="D37" s="1"/>
  <c r="G36" s="1"/>
  <c r="T22"/>
  <c r="T20"/>
  <c r="R20"/>
  <c r="N8" i="24"/>
  <c r="P8" s="1"/>
  <c r="N6"/>
  <c r="P6" s="1"/>
  <c r="P11" s="1"/>
  <c r="N9"/>
  <c r="P9" s="1"/>
  <c r="N7"/>
  <c r="P7" s="1"/>
  <c r="R17"/>
  <c r="S20" i="2" l="1"/>
  <c r="T36"/>
  <c r="P15" i="1"/>
  <c r="K4" i="2"/>
  <c r="M58"/>
  <c r="R36"/>
  <c r="O46" i="5"/>
  <c r="P46" s="1"/>
  <c r="J15"/>
  <c r="J16" s="1"/>
  <c r="G17" i="24"/>
  <c r="K4"/>
  <c r="P27" i="14"/>
  <c r="N59" i="2" l="1"/>
  <c r="O59" s="1"/>
  <c r="N60"/>
  <c r="O60" s="1"/>
  <c r="N58"/>
  <c r="O58" s="1"/>
  <c r="O62" s="1"/>
</calcChain>
</file>

<file path=xl/sharedStrings.xml><?xml version="1.0" encoding="utf-8"?>
<sst xmlns="http://schemas.openxmlformats.org/spreadsheetml/2006/main" count="694" uniqueCount="88">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</sst>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048448"/>
        <c:axId val="75050368"/>
      </c:lineChart>
      <c:dateAx>
        <c:axId val="75048448"/>
        <c:scaling>
          <c:orientation val="minMax"/>
        </c:scaling>
        <c:axPos val="b"/>
        <c:numFmt formatCode="dd/mm/yy;@" sourceLinked="1"/>
        <c:majorTickMark val="none"/>
        <c:tickLblPos val="nextTo"/>
        <c:crossAx val="75050368"/>
        <c:crosses val="autoZero"/>
        <c:lblOffset val="100"/>
      </c:dateAx>
      <c:valAx>
        <c:axId val="7505036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048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1587.9307436421741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816.64154685744256</v>
      </c>
      <c r="K4" s="4">
        <f>(J4/D42-1)</f>
        <v>-0.42619297119126265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8.2781529148330719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136.1168993278618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1.115318954055732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10.612337407120357</v>
      </c>
      <c r="K4" s="4">
        <f>(J4/D14-1)</f>
        <v>-0.68519116914988309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0.5693849813365075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0.5693849813365075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0.26312766248541497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7.0495511265895754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8.5713294803116504</v>
      </c>
      <c r="K4" s="4">
        <f>(J4/D14-1)</f>
        <v>-0.2157978517555672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0.61990982133635975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0.15370759445135354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9.0322290969545502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24.664455130065782</v>
      </c>
      <c r="K4" s="4">
        <f>(J4/D13-1)</f>
        <v>-0.41492899667397709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0.11176850605964536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0.11176850605964536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0.49536951572266852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1.652865495345505E-3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1.5789596621256199</v>
      </c>
      <c r="K4" s="4">
        <f>(J4/D13-1)</f>
        <v>-0.44248944105733401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212.2608251164385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125.64840673885206</v>
      </c>
      <c r="K4" s="4">
        <f>(J4/D17-1)</f>
        <v>-0.26808930231808081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4.9881293902363046E-2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2.016053316955933E-2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0.33120966890343945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6.0764001372604001E-2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3.7286325776320477</v>
      </c>
      <c r="K4" s="4">
        <f>(J4/D13-1)</f>
        <v>-0.25427348447359044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1.4790383889741436E-2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4.0145351208837869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24.265710927359436</v>
      </c>
      <c r="K4" s="4">
        <f>(J4/D14-1)</f>
        <v>-0.29035891590586793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0.16410624696218987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0.16410624696218987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24.609137387124111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3.0383098082111668</v>
      </c>
      <c r="K4" s="4">
        <f>(J4/D13-1)</f>
        <v>-0.41570965226708334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6.4352894267329555E-2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2.931242995746913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5.0236902016225864</v>
      </c>
      <c r="K4" s="4">
        <f>(J4/D10-1)</f>
        <v>-0.41036499980955554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3.6697696685253477E-3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1.4707364493376149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6.7140964980653326</v>
      </c>
      <c r="K4" s="4">
        <f>(J4/D10-1)</f>
        <v>-0.3398135203475583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2.2552184469956028E-2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26207.763954506441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764.11644871162491</v>
      </c>
      <c r="K4" s="4">
        <f>(J4/D37-1)</f>
        <v>0.10474395675784653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8.8451203346459248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22.116469923568257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7.4043410340432771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9.1113679516996235</v>
      </c>
      <c r="K4" s="4">
        <f>(J4/D10-1)</f>
        <v>9.6434169879617615E-2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1.1237716474188163E-2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64.263290178785653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10.512864414625536</v>
      </c>
      <c r="K4" s="4">
        <f>(J4/D15-1)</f>
        <v>5.7751600117998514E-2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4.067352161995702E-2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1.2029240626533206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0.41682255827898501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1.0711218828546194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1.8716128997812741E-2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6.0132776734479002E-5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20.430035248852498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0.27624993253131253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3.7337743357957196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0.52012696340724718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25.448983138312816</v>
      </c>
      <c r="K4" s="4">
        <f>(J4/D18-1)</f>
        <v>-0.42379227890310245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0.14481879438339082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0.14481879438339082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0.37259990907215429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20.36057292421626</v>
      </c>
      <c r="K4" s="4">
        <f>(J4/D10-1)</f>
        <v>-0.48571424793593687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0.88716250732028101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0.32361338932624417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1.0937604376084149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22.503794157971257</v>
      </c>
      <c r="K4" s="4">
        <f>(J4/D19-1)</f>
        <v>-0.38512668167403019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6.638653351774032E-2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0.28337023914910509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0.29878460781578187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7.2681127143507547E-6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3.1961383206348239</v>
      </c>
      <c r="K4" s="4">
        <f>(J4/D13-1)</f>
        <v>-0.3645848269115658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1.5725288668769293E-3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workbookViewId="0">
      <selection activeCell="N7" sqref="N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19.32169343289177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154.61374220808733</v>
      </c>
      <c r="K4" s="4">
        <f>(J4/D37-1)</f>
        <v>-0.22767908571138784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4.0575556209072716E-2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0.11904120442206176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1.0197564716624878E-2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0.77080978374813347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0.19323872920375723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1.1752589334768082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1.3260312658572262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8.0020802909999986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25.017700641564339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8.0020802910000004</v>
      </c>
      <c r="S39" s="38"/>
      <c r="T39" s="38">
        <f>(SUM(T5:T38))</f>
        <v>200.19128967</v>
      </c>
      <c r="V39" t="s">
        <v>9</v>
      </c>
      <c r="W39" s="38">
        <f>(T39/R39)</f>
        <v>25.017405773240821</v>
      </c>
    </row>
    <row r="41" spans="2:23">
      <c r="N41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7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7:O9 O15:O17 O24:O26 S12:S13 S15:S16">
    <cfRule type="cellIs" dxfId="59" priority="59" operator="lessThan">
      <formula>$J$3</formula>
    </cfRule>
    <cfRule type="cellIs" dxfId="58" priority="60" operator="greaterThan">
      <formula>$J$3</formula>
    </cfRule>
    <cfRule type="cellIs" dxfId="57" priority="61" operator="lessThan">
      <formula>$J$3</formula>
    </cfRule>
    <cfRule type="cellIs" dxfId="56" priority="62" operator="greaterThan">
      <formula>$J$3</formula>
    </cfRule>
  </conditionalFormatting>
  <conditionalFormatting sqref="O3">
    <cfRule type="cellIs" dxfId="55" priority="41" operator="greaterThan">
      <formula>$J$3</formula>
    </cfRule>
    <cfRule type="cellIs" dxfId="54" priority="42" operator="lessThan">
      <formula>$J$3</formula>
    </cfRule>
  </conditionalFormatting>
  <conditionalFormatting sqref="W39">
    <cfRule type="cellIs" dxfId="53" priority="11" operator="lessThan">
      <formula>$J$3</formula>
    </cfRule>
    <cfRule type="cellIs" dxfId="52" priority="12" operator="greaterThan">
      <formula>$J$3</formula>
    </cfRule>
    <cfRule type="cellIs" dxfId="51" priority="13" operator="lessThan">
      <formula>$J$3</formula>
    </cfRule>
    <cfRule type="cellIs" dxfId="50" priority="14" operator="greaterThan">
      <formula>$J$3</formula>
    </cfRule>
    <cfRule type="cellIs" dxfId="49" priority="15" operator="lessThan">
      <formula>$J$3</formula>
    </cfRule>
    <cfRule type="cellIs" dxfId="48" priority="16" operator="greaterThan">
      <formula>$J$3</formula>
    </cfRule>
    <cfRule type="cellIs" dxfId="47" priority="17" operator="lessThan">
      <formula>$J$3</formula>
    </cfRule>
    <cfRule type="cellIs" dxfId="46" priority="18" operator="greaterThan">
      <formula>$J$3</formula>
    </cfRule>
  </conditionalFormatting>
  <conditionalFormatting sqref="C34:C35">
    <cfRule type="cellIs" dxfId="45" priority="1" operator="lessThan">
      <formula>$J$3</formula>
    </cfRule>
    <cfRule type="cellIs" dxfId="44" priority="2" operator="greaterThan">
      <formula>$J$3</formula>
    </cfRule>
    <cfRule type="cellIs" dxfId="43" priority="3" operator="lessThan">
      <formula>$J$3</formula>
    </cfRule>
    <cfRule type="cellIs" dxfId="42" priority="4" operator="greaterThan">
      <formula>$J$3</formula>
    </cfRule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8.4820475150122948E-2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0.78686024452395598</v>
      </c>
      <c r="K4" s="4">
        <f>(J4/D13-1)</f>
        <v>0.57372048904791195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1.4887185116522436E-2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0.1573720489047912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4.2870329417884836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7.2365889866835591</v>
      </c>
      <c r="K4" s="4">
        <f>(J4/D10-1)</f>
        <v>-0.2414476953161887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7.8607893427221995E-3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E11" sqref="E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0.50053103165776291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23.149758259284834</v>
      </c>
      <c r="K4" s="4">
        <f>(J4/D14-1)</f>
        <v>1.0811052042312328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0.32167057206173355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8.7538254547111768E-2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4.84546841733279</v>
      </c>
      <c r="K4" s="4">
        <f>(J4/D12-1)</f>
        <v>0.70451355786863523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0.62178760149854817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1.8183052970266329</v>
      </c>
      <c r="K4" s="4">
        <f>(J4/D10-1)</f>
        <v>-0.3938982343244557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4.9705580660993039E-3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2.9793525048199228</v>
      </c>
      <c r="K4" s="4">
        <f>(J4/D10-1)</f>
        <v>-6.8824983933590822E-3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0.1277568562082885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0.77724716179998554</v>
      </c>
      <c r="K4" s="4">
        <f>(J4/D9-1)</f>
        <v>-0.97307538282251627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648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1.441937944738219E-3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6.1960705372684277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-262.75792946273151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-192.40792946273152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648</v>
      </c>
      <c r="E34">
        <f t="shared" ref="E34:E40" si="1">C34*D34</f>
        <v>4052.5919999999996</v>
      </c>
      <c r="F34" s="29">
        <f t="shared" ref="F34:F40" si="2">E34*$N$5</f>
        <v>3375.8091359999994</v>
      </c>
      <c r="G34" s="38">
        <v>3.5</v>
      </c>
      <c r="H34" s="30">
        <f>G50</f>
        <v>1.5615590400000001</v>
      </c>
      <c r="I34" s="39">
        <f t="shared" ref="I34:I41" si="3">((F34-H34*D34)*$J$3-G34)</f>
        <v>-9.1375671413449044E-2</v>
      </c>
      <c r="J34">
        <v>1</v>
      </c>
      <c r="K34" s="44">
        <f t="shared" ref="K34:K40" si="4">I34*J34</f>
        <v>-9.1375671413449044E-2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648</v>
      </c>
      <c r="E35">
        <f t="shared" si="1"/>
        <v>625.96799999999996</v>
      </c>
      <c r="F35" s="29">
        <f t="shared" si="2"/>
        <v>521.43134399999997</v>
      </c>
      <c r="G35" s="38">
        <v>3.5</v>
      </c>
      <c r="H35" s="30">
        <f>G51</f>
        <v>0.21337130135885166</v>
      </c>
      <c r="I35" s="39">
        <f t="shared" si="3"/>
        <v>-2.947497337394934</v>
      </c>
      <c r="J35">
        <v>1</v>
      </c>
      <c r="K35" s="44">
        <f t="shared" si="4"/>
        <v>-2.947497337394934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648</v>
      </c>
      <c r="E36">
        <f t="shared" si="1"/>
        <v>551.44799999999998</v>
      </c>
      <c r="F36" s="29">
        <f t="shared" si="2"/>
        <v>459.35618399999998</v>
      </c>
      <c r="G36" s="38">
        <v>3.5</v>
      </c>
      <c r="H36" s="30">
        <f>G52</f>
        <v>0.18479602162162162</v>
      </c>
      <c r="I36" s="39">
        <f t="shared" si="3"/>
        <v>-3.0103058164973957</v>
      </c>
      <c r="J36">
        <v>1</v>
      </c>
      <c r="K36" s="44">
        <f t="shared" si="4"/>
        <v>-3.0103058164973957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614</v>
      </c>
      <c r="E37">
        <f t="shared" si="1"/>
        <v>522.51400000000001</v>
      </c>
      <c r="F37" s="29">
        <f t="shared" si="2"/>
        <v>435.25416200000001</v>
      </c>
      <c r="G37" s="38">
        <v>0</v>
      </c>
      <c r="H37" s="30">
        <f>G52</f>
        <v>0.18479602162162162</v>
      </c>
      <c r="I37" s="39">
        <f t="shared" si="3"/>
        <v>0.46400035288672714</v>
      </c>
      <c r="J37">
        <v>3</v>
      </c>
      <c r="K37" s="44">
        <f t="shared" si="4"/>
        <v>1.3920010586601814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556</v>
      </c>
      <c r="E38">
        <f t="shared" si="1"/>
        <v>473.15600000000001</v>
      </c>
      <c r="F38" s="29">
        <f t="shared" si="2"/>
        <v>394.13894799999997</v>
      </c>
      <c r="G38" s="38">
        <v>0</v>
      </c>
      <c r="H38" s="30">
        <f>H37</f>
        <v>0.18479602162162162</v>
      </c>
      <c r="I38" s="39">
        <f t="shared" si="3"/>
        <v>0.42016970065964215</v>
      </c>
      <c r="J38">
        <v>1</v>
      </c>
      <c r="K38" s="44">
        <f t="shared" si="4"/>
        <v>0.42016970065964215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508</v>
      </c>
      <c r="E39">
        <f t="shared" si="1"/>
        <v>432.30799999999999</v>
      </c>
      <c r="F39" s="29">
        <f t="shared" si="2"/>
        <v>360.11256399999996</v>
      </c>
      <c r="G39" s="38">
        <v>0</v>
      </c>
      <c r="H39" s="30">
        <f>H38</f>
        <v>0.18479602162162162</v>
      </c>
      <c r="I39" s="39">
        <f t="shared" si="3"/>
        <v>0.38389605743722693</v>
      </c>
      <c r="J39">
        <v>1</v>
      </c>
      <c r="K39" s="44">
        <f t="shared" si="4"/>
        <v>0.38389605743722693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5.968392960239912E-2</v>
      </c>
      <c r="J40" s="16">
        <v>1</v>
      </c>
      <c r="K40" s="46">
        <f t="shared" si="4"/>
        <v>5.968392960239912E-2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374</v>
      </c>
      <c r="E41">
        <f>(C41*D41)</f>
        <v>318.274</v>
      </c>
      <c r="F41" s="29">
        <f>(E41*$N$5)</f>
        <v>265.12224199999997</v>
      </c>
      <c r="G41" s="38">
        <v>0</v>
      </c>
      <c r="H41" s="29">
        <f>(H37)</f>
        <v>0.18479602162162162</v>
      </c>
      <c r="I41" s="39">
        <f t="shared" si="3"/>
        <v>0.28263213677465138</v>
      </c>
      <c r="J41">
        <v>1</v>
      </c>
      <c r="K41" s="44">
        <f>(I41*J41)</f>
        <v>0.28263213677465138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1.3897185372684273</v>
      </c>
      <c r="P46">
        <f>(O46/J3)</f>
        <v>963.78526020461163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0.24557973403082689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24.799898473539212</v>
      </c>
      <c r="K4" s="4">
        <f>(J4/D13-1)</f>
        <v>-0.27886385323734808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0.14238023882373652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0.14238023882373652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9.7660413090130058E-2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6.1729722287908393</v>
      </c>
      <c r="K4" s="4">
        <f>(J4/D14-1)</f>
        <v>-0.37176290769027132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4.5483529702481776E-2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4.5483529702481776E-2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2023-09-26T18:53:29Z</dcterms:modified>
</cp:coreProperties>
</file>