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<sst xmlns="http://schemas.openxmlformats.org/spreadsheetml/2006/main" count="97" uniqueCount="60">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</sst>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816.64154685744256</c:v>
                </c:pt>
                <c:pt idx="1">
                  <c:v>764.11644871162491</c:v>
                </c:pt>
                <c:pt idx="2">
                  <c:v>154.61374220808733</c:v>
                </c:pt>
                <c:pt idx="3">
                  <c:v>577.37549474500577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816.64154685744256</v>
          </cell>
        </row>
      </sheetData>
      <sheetData sheetId="1">
        <row r="4">
          <cell r="J4">
            <v>764.11644871162491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0.77724716179998554</v>
          </cell>
        </row>
      </sheetData>
      <sheetData sheetId="4">
        <row r="46">
          <cell r="M46">
            <v>70.349999999999994</v>
          </cell>
          <cell r="O46">
            <v>1.3897185372684273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24.799898473539212</v>
          </cell>
        </row>
      </sheetData>
      <sheetData sheetId="8">
        <row r="4">
          <cell r="J4">
            <v>6.1729722287908393</v>
          </cell>
        </row>
      </sheetData>
      <sheetData sheetId="9">
        <row r="4">
          <cell r="J4">
            <v>10.612337407120357</v>
          </cell>
        </row>
      </sheetData>
      <sheetData sheetId="10">
        <row r="4">
          <cell r="J4">
            <v>8.5713294803116504</v>
          </cell>
        </row>
      </sheetData>
      <sheetData sheetId="11">
        <row r="4">
          <cell r="J4">
            <v>24.664455130065782</v>
          </cell>
        </row>
      </sheetData>
      <sheetData sheetId="12">
        <row r="4">
          <cell r="J4">
            <v>1.5789596621256199</v>
          </cell>
        </row>
      </sheetData>
      <sheetData sheetId="13">
        <row r="4">
          <cell r="J4">
            <v>125.64840673885206</v>
          </cell>
        </row>
      </sheetData>
      <sheetData sheetId="14">
        <row r="4">
          <cell r="J4">
            <v>3.7286325776320477</v>
          </cell>
        </row>
      </sheetData>
      <sheetData sheetId="15">
        <row r="4">
          <cell r="J4">
            <v>24.265710927359436</v>
          </cell>
        </row>
      </sheetData>
      <sheetData sheetId="16">
        <row r="4">
          <cell r="J4">
            <v>3.0383098082111668</v>
          </cell>
        </row>
      </sheetData>
      <sheetData sheetId="17">
        <row r="4">
          <cell r="J4">
            <v>5.0236902016225864</v>
          </cell>
        </row>
      </sheetData>
      <sheetData sheetId="18">
        <row r="4">
          <cell r="J4">
            <v>6.7140964980653326</v>
          </cell>
        </row>
      </sheetData>
      <sheetData sheetId="19">
        <row r="4">
          <cell r="J4">
            <v>9.1113679516996235</v>
          </cell>
        </row>
      </sheetData>
      <sheetData sheetId="20">
        <row r="4">
          <cell r="J4">
            <v>10.512864414625536</v>
          </cell>
        </row>
      </sheetData>
      <sheetData sheetId="21">
        <row r="4">
          <cell r="J4">
            <v>1.0711218828546194</v>
          </cell>
        </row>
      </sheetData>
      <sheetData sheetId="22">
        <row r="4">
          <cell r="J4">
            <v>20.430035248852498</v>
          </cell>
        </row>
      </sheetData>
      <sheetData sheetId="23">
        <row r="4">
          <cell r="J4">
            <v>25.448983138312816</v>
          </cell>
        </row>
      </sheetData>
      <sheetData sheetId="24">
        <row r="4">
          <cell r="J4">
            <v>20.36057292421626</v>
          </cell>
        </row>
      </sheetData>
      <sheetData sheetId="25">
        <row r="4">
          <cell r="J4">
            <v>22.503794157971257</v>
          </cell>
        </row>
      </sheetData>
      <sheetData sheetId="26">
        <row r="4">
          <cell r="J4">
            <v>3.1961383206348239</v>
          </cell>
        </row>
      </sheetData>
      <sheetData sheetId="27">
        <row r="4">
          <cell r="J4">
            <v>154.61374220808733</v>
          </cell>
        </row>
      </sheetData>
      <sheetData sheetId="28">
        <row r="4">
          <cell r="J4">
            <v>0.78686024452395598</v>
          </cell>
        </row>
      </sheetData>
      <sheetData sheetId="29">
        <row r="4">
          <cell r="J4">
            <v>7.2365889866835591</v>
          </cell>
        </row>
      </sheetData>
      <sheetData sheetId="30">
        <row r="4">
          <cell r="J4">
            <v>23.149758259284834</v>
          </cell>
        </row>
      </sheetData>
      <sheetData sheetId="31">
        <row r="4">
          <cell r="J4">
            <v>4.84546841733279</v>
          </cell>
        </row>
      </sheetData>
      <sheetData sheetId="32">
        <row r="4">
          <cell r="J4">
            <v>1.8183052970266329</v>
          </cell>
        </row>
      </sheetData>
      <sheetData sheetId="33">
        <row r="4">
          <cell r="J4">
            <v>2.9793525048199228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1.7346443566776341E-2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2335.9255079587606</v>
      </c>
      <c r="D7" s="20">
        <f>(C7*[1]Feuil1!$K$2-C4)/C4</f>
        <v>-0.11207509931392141</v>
      </c>
      <c r="E7" s="31">
        <f>C7-C7/(1+D7)</f>
        <v>-294.84372281047035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816.64154685744256</v>
      </c>
    </row>
    <row r="9" spans="2:20">
      <c r="M9" s="17" t="str">
        <f>IF(C13&gt;C7*[2]Params!F8,B13,"Others")</f>
        <v>BTC</v>
      </c>
      <c r="N9" s="18">
        <f>IF(C13&gt;C7*0.1,C13,C7)</f>
        <v>764.11644871162491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154.61374220808733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577.37549474500577</v>
      </c>
    </row>
    <row r="12" spans="2:20">
      <c r="B12" s="7" t="s">
        <v>19</v>
      </c>
      <c r="C12" s="1">
        <f>[2]ETH!J4</f>
        <v>816.64154685744256</v>
      </c>
      <c r="D12" s="20">
        <f>C12/$C$7</f>
        <v>0.34960085160038412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764.11644871162491</v>
      </c>
      <c r="D13" s="20">
        <f t="shared" ref="D13:D50" si="0">C13/$C$7</f>
        <v>0.32711507542008267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154.61374220808733</v>
      </c>
      <c r="D14" s="20">
        <f t="shared" si="0"/>
        <v>6.6189500342070384E-2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125.64840673885206</v>
      </c>
      <c r="D15" s="20">
        <f t="shared" si="0"/>
        <v>5.3789560630573975E-2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3.0116542569662279E-2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2.9602827557813034E-2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24.664455130065782</v>
      </c>
      <c r="D18" s="20">
        <f>C18/$C$7</f>
        <v>1.0558750716164198E-2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25.448983138312816</v>
      </c>
      <c r="D19" s="20">
        <f>C19/$C$7</f>
        <v>1.0894603895374775E-2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24.265710927359436</v>
      </c>
      <c r="D20" s="20">
        <f t="shared" si="0"/>
        <v>1.038804998048244E-2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24.799898473539212</v>
      </c>
      <c r="D21" s="20">
        <f t="shared" si="0"/>
        <v>1.0616733448495327E-2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22.503794157971257</v>
      </c>
      <c r="D22" s="20">
        <f t="shared" si="0"/>
        <v>9.6337807354294064E-3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20.430035248852498</v>
      </c>
      <c r="D23" s="20">
        <f t="shared" si="0"/>
        <v>8.7460131666207124E-3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20.36057292421626</v>
      </c>
      <c r="D24" s="20">
        <f t="shared" si="0"/>
        <v>8.7162766341843962E-3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5.5652459617002081E-3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23.149758259284834</v>
      </c>
      <c r="D26" s="20">
        <f t="shared" si="0"/>
        <v>9.9103152820631518E-3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10.612337407120357</v>
      </c>
      <c r="D27" s="20">
        <f t="shared" si="0"/>
        <v>4.5430975307058944E-3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6.1388943915985372E-3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5.4111314581454335E-3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5.79641771703237E-3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10.512864414625536</v>
      </c>
      <c r="D31" s="20">
        <f t="shared" si="0"/>
        <v>4.5005135561074295E-3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8.5713294803116504</v>
      </c>
      <c r="D32" s="20">
        <f t="shared" si="0"/>
        <v>3.6693505212851045E-3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7.2365889866835591</v>
      </c>
      <c r="D33" s="20">
        <f t="shared" si="0"/>
        <v>3.0979536642019136E-3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9.1113679516996235</v>
      </c>
      <c r="D34" s="20">
        <f t="shared" si="0"/>
        <v>3.9005387460585407E-3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6.7140964980653326</v>
      </c>
      <c r="D35" s="20">
        <f t="shared" si="0"/>
        <v>2.8742768017172003E-3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6.1729722287908393</v>
      </c>
      <c r="D36" s="20">
        <f t="shared" si="0"/>
        <v>2.6426237513819811E-3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5.0236902016225864</v>
      </c>
      <c r="D37" s="20">
        <f t="shared" si="0"/>
        <v>2.1506208928779233E-3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2.3117175533216251E-3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3.7286325776320477</v>
      </c>
      <c r="D39" s="20">
        <f t="shared" si="0"/>
        <v>1.5962121073331225E-3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4.84546841733279</v>
      </c>
      <c r="D40" s="20">
        <f t="shared" si="0"/>
        <v>2.0743248878544005E-3</v>
      </c>
    </row>
    <row r="41" spans="2:14">
      <c r="B41" s="22" t="s">
        <v>56</v>
      </c>
      <c r="C41" s="9">
        <f>[2]SHIB!$J$4</f>
        <v>3.1961383206348239</v>
      </c>
      <c r="D41" s="20">
        <f t="shared" si="0"/>
        <v>1.3682535293806338E-3</v>
      </c>
    </row>
    <row r="42" spans="2:14">
      <c r="B42" s="22" t="s">
        <v>33</v>
      </c>
      <c r="C42" s="1">
        <f>[2]EGLD!$J$4</f>
        <v>3.0383098082111668</v>
      </c>
      <c r="D42" s="20">
        <f t="shared" si="0"/>
        <v>1.30068779927241E-3</v>
      </c>
    </row>
    <row r="43" spans="2:14">
      <c r="B43" s="22" t="s">
        <v>50</v>
      </c>
      <c r="C43" s="9">
        <f>[2]KAVA!$J$4</f>
        <v>1.8183052970266329</v>
      </c>
      <c r="D43" s="20">
        <f t="shared" si="0"/>
        <v>7.7840893933965897E-4</v>
      </c>
    </row>
    <row r="44" spans="2:14">
      <c r="B44" s="22" t="s">
        <v>36</v>
      </c>
      <c r="C44" s="9">
        <f>[2]AMP!$J$4</f>
        <v>1.5789596621256199</v>
      </c>
      <c r="D44" s="20">
        <f t="shared" si="0"/>
        <v>6.7594606794862554E-4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7.2639028694144287E-4</v>
      </c>
    </row>
    <row r="46" spans="2:14">
      <c r="B46" s="22" t="s">
        <v>40</v>
      </c>
      <c r="C46" s="9">
        <f>[2]SHPING!$J$4</f>
        <v>2.9793525048199228</v>
      </c>
      <c r="D46" s="20">
        <f t="shared" si="0"/>
        <v>1.2754484227638827E-3</v>
      </c>
    </row>
    <row r="47" spans="2:14">
      <c r="B47" s="22" t="s">
        <v>23</v>
      </c>
      <c r="C47" s="9">
        <f>[2]LUNA!J4</f>
        <v>1.0711218828546194</v>
      </c>
      <c r="D47" s="20">
        <f t="shared" si="0"/>
        <v>4.5854282561887648E-4</v>
      </c>
    </row>
    <row r="48" spans="2:14">
      <c r="B48" s="7" t="s">
        <v>28</v>
      </c>
      <c r="C48" s="1">
        <f>[2]ATLAS!O46</f>
        <v>1.3897185372684273</v>
      </c>
      <c r="D48" s="20">
        <f t="shared" si="0"/>
        <v>5.9493272903331045E-4</v>
      </c>
    </row>
    <row r="49" spans="2:4">
      <c r="B49" s="7" t="s">
        <v>25</v>
      </c>
      <c r="C49" s="1">
        <f>[2]POLIS!J4</f>
        <v>0.77724716179998554</v>
      </c>
      <c r="D49" s="20">
        <f t="shared" si="0"/>
        <v>3.3273627911156289E-4</v>
      </c>
    </row>
    <row r="50" spans="2:4">
      <c r="B50" s="22" t="s">
        <v>43</v>
      </c>
      <c r="C50" s="9">
        <f>[2]TRX!$J$4</f>
        <v>0.78686024452395598</v>
      </c>
      <c r="D50" s="20">
        <f t="shared" si="0"/>
        <v>3.3685159986610649E-4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2023-09-26T18:53:31Z</dcterms:modified>
</cp:coreProperties>
</file>