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0" l="1"/>
  <c r="C32"/>
  <c r="C41" l="1"/>
  <c r="C42" l="1"/>
  <c r="C29" l="1"/>
  <c r="C34" l="1"/>
  <c r="C38"/>
  <c r="C35"/>
  <c r="C23" l="1"/>
  <c r="C20"/>
  <c r="C44" l="1"/>
  <c r="C16" l="1"/>
  <c r="C12" l="1"/>
  <c r="C13" l="1"/>
  <c r="C28" l="1"/>
  <c r="C24" l="1"/>
  <c r="C31" l="1"/>
  <c r="C49" l="1"/>
  <c r="C52" l="1"/>
  <c r="C33" l="1"/>
  <c r="C25" l="1"/>
  <c r="C39" l="1"/>
  <c r="C22"/>
  <c r="C15" l="1"/>
  <c r="C26" l="1"/>
  <c r="C17" l="1"/>
  <c r="C7" l="1"/>
  <c r="D17" s="1"/>
  <c r="D7" l="1"/>
  <c r="E7" s="1"/>
  <c r="M9"/>
  <c r="D19"/>
  <c r="D47"/>
  <c r="N8"/>
  <c r="D55"/>
  <c r="D12"/>
  <c r="D39"/>
  <c r="D25"/>
  <c r="D27"/>
  <c r="D51"/>
  <c r="D24"/>
  <c r="D15"/>
  <c r="D41"/>
  <c r="D32"/>
  <c r="D50"/>
  <c r="D40"/>
  <c r="D30"/>
  <c r="D43"/>
  <c r="D37"/>
  <c r="D31"/>
  <c r="D34"/>
  <c r="D35"/>
  <c r="D14"/>
  <c r="D45"/>
  <c r="D22"/>
  <c r="D46"/>
  <c r="D21"/>
  <c r="D48"/>
  <c r="D42"/>
  <c r="D52"/>
  <c r="D16"/>
  <c r="N9"/>
  <c r="D54"/>
  <c r="D44"/>
  <c r="D49"/>
  <c r="D33"/>
  <c r="D29"/>
  <c r="D53"/>
  <c r="Q3"/>
  <c r="D13"/>
  <c r="D38"/>
  <c r="D18"/>
  <c r="D23"/>
  <c r="D20"/>
  <c r="D28"/>
  <c r="D36"/>
  <c r="M8"/>
  <c r="D26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<sst xmlns="http://schemas.openxmlformats.org/spreadsheetml/2006/main" count="107" uniqueCount="67">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</sst>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1272.5646038369173</c:v>
                </c:pt>
                <c:pt idx="1">
                  <c:v>1294.5152130126914</c:v>
                </c:pt>
                <c:pt idx="2">
                  <c:v>519.91999999999996</c:v>
                </c:pt>
                <c:pt idx="3">
                  <c:v>284.51515550534373</c:v>
                </c:pt>
                <c:pt idx="4">
                  <c:v>1080.427231934307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1294.5152130126914</v>
          </cell>
        </row>
      </sheetData>
      <sheetData sheetId="1">
        <row r="4">
          <cell r="J4">
            <v>1272.5646038369173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3.0551000015027605</v>
          </cell>
        </row>
      </sheetData>
      <sheetData sheetId="4">
        <row r="47">
          <cell r="M47">
            <v>112.44999999999999</v>
          </cell>
          <cell r="O47">
            <v>2.0871396117486967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4.1021938371221696</v>
          </cell>
        </row>
      </sheetData>
      <sheetData sheetId="8">
        <row r="4">
          <cell r="J4">
            <v>44.632434167356635</v>
          </cell>
        </row>
      </sheetData>
      <sheetData sheetId="9">
        <row r="4">
          <cell r="J4">
            <v>12.213668245755224</v>
          </cell>
        </row>
      </sheetData>
      <sheetData sheetId="10">
        <row r="4">
          <cell r="J4">
            <v>23.531694408356358</v>
          </cell>
        </row>
      </sheetData>
      <sheetData sheetId="11">
        <row r="4">
          <cell r="J4">
            <v>14.240426728919623</v>
          </cell>
        </row>
      </sheetData>
      <sheetData sheetId="12">
        <row r="4">
          <cell r="J4">
            <v>64.783205154696788</v>
          </cell>
        </row>
      </sheetData>
      <sheetData sheetId="13">
        <row r="4">
          <cell r="J4">
            <v>3.7452985274561081</v>
          </cell>
        </row>
      </sheetData>
      <sheetData sheetId="14">
        <row r="4">
          <cell r="J4">
            <v>191.58319090740778</v>
          </cell>
        </row>
      </sheetData>
      <sheetData sheetId="15">
        <row r="4">
          <cell r="J4">
            <v>5.8025470622735549</v>
          </cell>
        </row>
      </sheetData>
      <sheetData sheetId="16">
        <row r="4">
          <cell r="J4">
            <v>39.242107112668393</v>
          </cell>
        </row>
      </sheetData>
      <sheetData sheetId="17">
        <row r="4">
          <cell r="J4">
            <v>5.2789243438225384</v>
          </cell>
        </row>
      </sheetData>
      <sheetData sheetId="18">
        <row r="4">
          <cell r="J4">
            <v>4.9205740607243413</v>
          </cell>
        </row>
      </sheetData>
      <sheetData sheetId="19">
        <row r="4">
          <cell r="J4">
            <v>14.458340264173287</v>
          </cell>
        </row>
      </sheetData>
      <sheetData sheetId="20">
        <row r="4">
          <cell r="J4">
            <v>2.4961008993264349</v>
          </cell>
        </row>
      </sheetData>
      <sheetData sheetId="21">
        <row r="4">
          <cell r="J4">
            <v>13.437334209171889</v>
          </cell>
        </row>
      </sheetData>
      <sheetData sheetId="22">
        <row r="4">
          <cell r="J4">
            <v>8.6363852725987886</v>
          </cell>
        </row>
      </sheetData>
      <sheetData sheetId="23">
        <row r="4">
          <cell r="J4">
            <v>11.842509029368889</v>
          </cell>
        </row>
      </sheetData>
      <sheetData sheetId="24">
        <row r="4">
          <cell r="J4">
            <v>4.0215323821806592</v>
          </cell>
        </row>
      </sheetData>
      <sheetData sheetId="25">
        <row r="4">
          <cell r="J4">
            <v>20.560616500544096</v>
          </cell>
        </row>
      </sheetData>
      <sheetData sheetId="26">
        <row r="4">
          <cell r="J4">
            <v>48.686968569594633</v>
          </cell>
        </row>
      </sheetData>
      <sheetData sheetId="27">
        <row r="4">
          <cell r="J4">
            <v>2.0067113399761665</v>
          </cell>
        </row>
      </sheetData>
      <sheetData sheetId="28">
        <row r="4">
          <cell r="J4">
            <v>50.437664392205818</v>
          </cell>
        </row>
      </sheetData>
      <sheetData sheetId="29">
        <row r="4">
          <cell r="J4">
            <v>56.056040877809863</v>
          </cell>
        </row>
      </sheetData>
      <sheetData sheetId="30">
        <row r="4">
          <cell r="J4">
            <v>1.9695680055631433</v>
          </cell>
        </row>
      </sheetData>
      <sheetData sheetId="31">
        <row r="4">
          <cell r="J4">
            <v>4.7866230659425257</v>
          </cell>
        </row>
      </sheetData>
      <sheetData sheetId="32">
        <row r="4">
          <cell r="J4">
            <v>2.9064727091536109</v>
          </cell>
        </row>
      </sheetData>
      <sheetData sheetId="33">
        <row r="4">
          <cell r="J4">
            <v>284.51515550534373</v>
          </cell>
        </row>
      </sheetData>
      <sheetData sheetId="34">
        <row r="4">
          <cell r="J4">
            <v>0.99195369539402345</v>
          </cell>
        </row>
      </sheetData>
      <sheetData sheetId="35">
        <row r="4">
          <cell r="J4">
            <v>13.816495878722527</v>
          </cell>
        </row>
      </sheetData>
      <sheetData sheetId="36">
        <row r="4">
          <cell r="J4">
            <v>19.164049783778545</v>
          </cell>
        </row>
      </sheetData>
      <sheetData sheetId="37">
        <row r="4">
          <cell r="J4">
            <v>8.6164610608687404</v>
          </cell>
        </row>
      </sheetData>
      <sheetData sheetId="38">
        <row r="4">
          <cell r="J4">
            <v>6.1901062281229633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O24" sqref="O2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519.92</f>
        <v>519.91999999999996</v>
      </c>
      <c r="P2" t="s">
        <v>8</v>
      </c>
      <c r="Q2" s="10">
        <f>N2+K2+H2</f>
        <v>596.85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0.13406508274634837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4451.9422042892584</v>
      </c>
      <c r="D7" s="20">
        <f>(C7*[1]Feuil1!$K$2-C4)/C4</f>
        <v>0.57894634847575854</v>
      </c>
      <c r="E7" s="31">
        <f>C7-C7/(1+D7)</f>
        <v>1632.3769868979543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1272.5646038369173</v>
      </c>
    </row>
    <row r="9" spans="2:20">
      <c r="M9" s="17" t="str">
        <f>IF(C13&gt;C7*Params!F8,B13,"Others")</f>
        <v>ETH</v>
      </c>
      <c r="N9" s="18">
        <f>IF(C13&gt;C7*0.1,C13,C7)</f>
        <v>1294.5152130126914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519.91999999999996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284.51515550534373</v>
      </c>
    </row>
    <row r="12" spans="2:20">
      <c r="B12" s="7" t="s">
        <v>4</v>
      </c>
      <c r="C12" s="1">
        <f>[2]BTC!J4</f>
        <v>1272.5646038369173</v>
      </c>
      <c r="D12" s="20">
        <f>C12/$C$7</f>
        <v>0.28584481681070678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1080.427231934307</v>
      </c>
    </row>
    <row r="13" spans="2:20">
      <c r="B13" s="7" t="s">
        <v>19</v>
      </c>
      <c r="C13" s="1">
        <f>[2]ETH!J4</f>
        <v>1294.5152130126914</v>
      </c>
      <c r="D13" s="20">
        <f t="shared" ref="D13:D55" si="0">C13/$C$7</f>
        <v>0.29077538602488612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519.91999999999996</v>
      </c>
      <c r="D14" s="20">
        <f t="shared" si="0"/>
        <v>0.11678498420286745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284.51515550534373</v>
      </c>
      <c r="D15" s="20">
        <f t="shared" si="0"/>
        <v>6.3908097286443963E-2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191.58319090740778</v>
      </c>
      <c r="D16" s="20">
        <f t="shared" si="0"/>
        <v>4.303362041017187E-2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2.5258638778297517E-2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2.3809832907954975E-2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1.405004762634513E-2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64.783205154696788</v>
      </c>
      <c r="D20" s="20">
        <f t="shared" si="0"/>
        <v>1.4551672546934888E-2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1.13882880040879E-2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50.437664392205818</v>
      </c>
      <c r="D22" s="20">
        <f t="shared" si="0"/>
        <v>1.1329361900433311E-2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48.686968569594633</v>
      </c>
      <c r="D23" s="20">
        <f t="shared" si="0"/>
        <v>1.0936118739970791E-2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44.632434167356635</v>
      </c>
      <c r="D24" s="20">
        <f t="shared" si="0"/>
        <v>1.002538490377417E-2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56.056040877809863</v>
      </c>
      <c r="D25" s="20">
        <f t="shared" si="0"/>
        <v>1.2591367611152328E-2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39.242107112668393</v>
      </c>
      <c r="D26" s="20">
        <f t="shared" si="0"/>
        <v>8.8146038991387347E-3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5.8918105393930102E-3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23.531694408356358</v>
      </c>
      <c r="D28" s="20">
        <f t="shared" si="0"/>
        <v>5.285714263245503E-3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20.560616500544096</v>
      </c>
      <c r="D29" s="20">
        <f t="shared" si="0"/>
        <v>4.61834757889148E-3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19.164049783778545</v>
      </c>
      <c r="D30" s="20">
        <f t="shared" si="0"/>
        <v>4.3046492753914889E-3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14.458340264173287</v>
      </c>
      <c r="D31" s="20">
        <f t="shared" si="0"/>
        <v>3.2476477907200339E-3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14.240426728919623</v>
      </c>
      <c r="D32" s="20">
        <f t="shared" si="0"/>
        <v>3.1986998203165288E-3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12.213668245755224</v>
      </c>
      <c r="D33" s="20">
        <f t="shared" si="0"/>
        <v>2.7434471709870518E-3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13.816495878722527</v>
      </c>
      <c r="D34" s="20">
        <f t="shared" si="0"/>
        <v>3.1034760211870937E-3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13.437334209171889</v>
      </c>
      <c r="D35" s="20">
        <f t="shared" si="0"/>
        <v>3.0183083231012263E-3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11.842509029368889</v>
      </c>
      <c r="D36" s="20">
        <f t="shared" si="0"/>
        <v>2.6600769924549181E-3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2.3585211842785591E-3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8.6363852725987886</v>
      </c>
      <c r="D38" s="20">
        <f t="shared" si="0"/>
        <v>1.9399140591443429E-3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5.2789243438225384</v>
      </c>
      <c r="D39" s="20">
        <f t="shared" si="0"/>
        <v>1.1857576090580236E-3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5.8025470622735549</v>
      </c>
      <c r="D40" s="20">
        <f t="shared" si="0"/>
        <v>1.3033743018233807E-3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4.7866230659425257</v>
      </c>
      <c r="D41" s="20">
        <f t="shared" si="0"/>
        <v>1.0751763716363651E-3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4.9205740607243413</v>
      </c>
      <c r="D42" s="20">
        <f t="shared" si="0"/>
        <v>1.1052645867647554E-3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4.1021938371221696</v>
      </c>
      <c r="D43" s="20">
        <f t="shared" si="0"/>
        <v>9.2143914922567481E-4</v>
      </c>
    </row>
    <row r="44" spans="2:14">
      <c r="B44" s="22" t="s">
        <v>23</v>
      </c>
      <c r="C44" s="9">
        <f>[2]LUNA!J4</f>
        <v>4.0215323821806592</v>
      </c>
      <c r="D44" s="20">
        <f t="shared" si="0"/>
        <v>9.0332088729860025E-4</v>
      </c>
    </row>
    <row r="45" spans="2:14">
      <c r="B45" s="22" t="s">
        <v>36</v>
      </c>
      <c r="C45" s="9">
        <f>[2]AMP!$J$4</f>
        <v>3.7452985274561081</v>
      </c>
      <c r="D45" s="20">
        <f t="shared" si="0"/>
        <v>8.4127294461452604E-4</v>
      </c>
    </row>
    <row r="46" spans="2:14">
      <c r="B46" s="7" t="s">
        <v>25</v>
      </c>
      <c r="C46" s="1">
        <f>[2]POLIS!J4</f>
        <v>3.0551000015027605</v>
      </c>
      <c r="D46" s="20">
        <f t="shared" si="0"/>
        <v>6.862398165365446E-4</v>
      </c>
    </row>
    <row r="47" spans="2:14">
      <c r="B47" s="22" t="s">
        <v>40</v>
      </c>
      <c r="C47" s="9">
        <f>[2]SHPING!$J$4</f>
        <v>2.9064727091536109</v>
      </c>
      <c r="D47" s="20">
        <f t="shared" si="0"/>
        <v>6.5285499581583682E-4</v>
      </c>
    </row>
    <row r="48" spans="2:14">
      <c r="B48" s="22" t="s">
        <v>50</v>
      </c>
      <c r="C48" s="9">
        <f>[2]KAVA!$J$4</f>
        <v>2.4961008993264349</v>
      </c>
      <c r="D48" s="20">
        <f t="shared" si="0"/>
        <v>5.6067684277696754E-4</v>
      </c>
    </row>
    <row r="49" spans="2:4">
      <c r="B49" s="22" t="s">
        <v>62</v>
      </c>
      <c r="C49" s="10">
        <f>[2]SEI!$J$4</f>
        <v>1.9695680055631433</v>
      </c>
      <c r="D49" s="20">
        <f t="shared" si="0"/>
        <v>4.4240646333313754E-4</v>
      </c>
    </row>
    <row r="50" spans="2:4">
      <c r="B50" s="22" t="s">
        <v>65</v>
      </c>
      <c r="C50" s="10">
        <f>[2]DYDX!$J$4</f>
        <v>6.1901062281229633</v>
      </c>
      <c r="D50" s="20">
        <f t="shared" si="0"/>
        <v>1.3904282544726339E-3</v>
      </c>
    </row>
    <row r="51" spans="2:4">
      <c r="B51" s="22" t="s">
        <v>66</v>
      </c>
      <c r="C51" s="10">
        <f>[2]TIA!$J$4</f>
        <v>8.6164610608687404</v>
      </c>
      <c r="D51" s="20">
        <f t="shared" si="0"/>
        <v>1.9354386614828792E-3</v>
      </c>
    </row>
    <row r="52" spans="2:4">
      <c r="B52" s="7" t="s">
        <v>28</v>
      </c>
      <c r="C52" s="1">
        <f>[2]ATLAS!O47</f>
        <v>2.0871396117486967</v>
      </c>
      <c r="D52" s="20">
        <f t="shared" si="0"/>
        <v>4.6881552274821215E-4</v>
      </c>
    </row>
    <row r="53" spans="2:4">
      <c r="B53" s="22" t="s">
        <v>63</v>
      </c>
      <c r="C53" s="10">
        <f>[2]MEME!$J$4</f>
        <v>2.0067113399761665</v>
      </c>
      <c r="D53" s="20">
        <f t="shared" si="0"/>
        <v>4.5074963867293351E-4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3.8113558580459803E-4</v>
      </c>
    </row>
    <row r="55" spans="2:4">
      <c r="B55" s="22" t="s">
        <v>43</v>
      </c>
      <c r="C55" s="9">
        <f>[2]TRX!$J$4</f>
        <v>0.99195369539402345</v>
      </c>
      <c r="D55" s="20">
        <f t="shared" si="0"/>
        <v>2.2281369565811478E-4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2023-12-24T12:01:37Z</dcterms:modified>
</cp:coreProperties>
</file>