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7" l="1"/>
  <c r="D22" l="1"/>
  <c r="D38"/>
  <c r="D30"/>
  <c r="M9"/>
  <c r="D46"/>
  <c r="D35"/>
  <c r="D12"/>
  <c r="D41"/>
  <c r="D53"/>
  <c r="D14"/>
  <c r="D33"/>
  <c r="N8"/>
  <c r="D18"/>
  <c r="N9"/>
  <c r="D24"/>
  <c r="D55"/>
  <c r="D34"/>
  <c r="D23"/>
  <c r="D51"/>
  <c r="D31"/>
  <c r="D29"/>
  <c r="D47"/>
  <c r="D48"/>
  <c r="D26"/>
  <c r="D17"/>
  <c r="D7"/>
  <c r="E7" s="1"/>
  <c r="D50"/>
  <c r="D13"/>
  <c r="D27"/>
  <c r="D28"/>
  <c r="D54"/>
  <c r="D32"/>
  <c r="D25"/>
  <c r="D21"/>
  <c r="D39"/>
  <c r="D43"/>
  <c r="D16"/>
  <c r="D45"/>
  <c r="D42"/>
  <c r="D37"/>
  <c r="D15"/>
  <c r="D20"/>
  <c r="D52"/>
  <c r="D19"/>
  <c r="D40"/>
  <c r="D44"/>
  <c r="Q3"/>
  <c r="M8"/>
  <c r="D36"/>
  <c r="D49"/>
  <c r="M10" l="1"/>
  <c r="N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<sst xmlns="http://schemas.openxmlformats.org/spreadsheetml/2006/main" count="107" uniqueCount="67">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</sst>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1304.9756419493617</c:v>
                </c:pt>
                <c:pt idx="1">
                  <c:v>1228.5751514803371</c:v>
                </c:pt>
                <c:pt idx="2">
                  <c:v>552.91</c:v>
                </c:pt>
                <c:pt idx="3">
                  <c:v>277.31613673023497</c:v>
                </c:pt>
                <c:pt idx="4">
                  <c:v>224.28500783661818</c:v>
                </c:pt>
                <c:pt idx="5">
                  <c:v>824.47524102758769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1304.9756419493617</v>
          </cell>
        </row>
      </sheetData>
      <sheetData sheetId="1">
        <row r="4">
          <cell r="J4">
            <v>1228.5751514803371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2.6324777886484525</v>
          </cell>
        </row>
      </sheetData>
      <sheetData sheetId="4">
        <row r="47">
          <cell r="M47">
            <v>111.75</v>
          </cell>
          <cell r="O47">
            <v>2.1079513839317308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3.4208978318022036</v>
          </cell>
        </row>
      </sheetData>
      <sheetData sheetId="8">
        <row r="4">
          <cell r="J4">
            <v>44.352120389224567</v>
          </cell>
        </row>
      </sheetData>
      <sheetData sheetId="9">
        <row r="4">
          <cell r="J4">
            <v>11.447570218512734</v>
          </cell>
        </row>
      </sheetData>
      <sheetData sheetId="10">
        <row r="4">
          <cell r="J4">
            <v>23.585351746598057</v>
          </cell>
        </row>
      </sheetData>
      <sheetData sheetId="11">
        <row r="4">
          <cell r="J4">
            <v>13.41696775337763</v>
          </cell>
        </row>
      </sheetData>
      <sheetData sheetId="12">
        <row r="4">
          <cell r="J4">
            <v>55.703640391390273</v>
          </cell>
        </row>
      </sheetData>
      <sheetData sheetId="13">
        <row r="4">
          <cell r="J4">
            <v>3.4928383117717807</v>
          </cell>
        </row>
      </sheetData>
      <sheetData sheetId="14">
        <row r="4">
          <cell r="J4">
            <v>224.28500783661818</v>
          </cell>
        </row>
      </sheetData>
      <sheetData sheetId="15">
        <row r="4">
          <cell r="J4">
            <v>5.584017503355331</v>
          </cell>
        </row>
      </sheetData>
      <sheetData sheetId="16">
        <row r="4">
          <cell r="J4">
            <v>36.478680373722995</v>
          </cell>
        </row>
      </sheetData>
      <sheetData sheetId="17">
        <row r="4">
          <cell r="J4">
            <v>5.3049635224596638</v>
          </cell>
        </row>
      </sheetData>
      <sheetData sheetId="18">
        <row r="4">
          <cell r="J4">
            <v>4.9093848806365141</v>
          </cell>
        </row>
      </sheetData>
      <sheetData sheetId="19">
        <row r="4">
          <cell r="J4">
            <v>14.097196584418507</v>
          </cell>
        </row>
      </sheetData>
      <sheetData sheetId="20">
        <row r="4">
          <cell r="J4">
            <v>2.5668262036926337</v>
          </cell>
        </row>
      </sheetData>
      <sheetData sheetId="21">
        <row r="4">
          <cell r="J4">
            <v>13.175871630784751</v>
          </cell>
        </row>
      </sheetData>
      <sheetData sheetId="22">
        <row r="4">
          <cell r="J4">
            <v>9.1817019526629338</v>
          </cell>
        </row>
      </sheetData>
      <sheetData sheetId="23">
        <row r="4">
          <cell r="J4">
            <v>12.261312641669253</v>
          </cell>
        </row>
      </sheetData>
      <sheetData sheetId="24">
        <row r="4">
          <cell r="J4">
            <v>3.5686961933537091</v>
          </cell>
        </row>
      </sheetData>
      <sheetData sheetId="25">
        <row r="4">
          <cell r="J4">
            <v>17.986682416102624</v>
          </cell>
        </row>
      </sheetData>
      <sheetData sheetId="26">
        <row r="4">
          <cell r="J4">
            <v>56.5509318222487</v>
          </cell>
        </row>
      </sheetData>
      <sheetData sheetId="27">
        <row r="4">
          <cell r="J4">
            <v>1.8223908074953259</v>
          </cell>
        </row>
      </sheetData>
      <sheetData sheetId="28">
        <row r="4">
          <cell r="J4">
            <v>44.477705290484032</v>
          </cell>
        </row>
      </sheetData>
      <sheetData sheetId="29">
        <row r="4">
          <cell r="J4">
            <v>35.993812801710988</v>
          </cell>
        </row>
      </sheetData>
      <sheetData sheetId="30">
        <row r="4">
          <cell r="J4">
            <v>2.1848924395442806</v>
          </cell>
        </row>
      </sheetData>
      <sheetData sheetId="31">
        <row r="4">
          <cell r="J4">
            <v>4.5923131477153873</v>
          </cell>
        </row>
      </sheetData>
      <sheetData sheetId="32">
        <row r="4">
          <cell r="J4">
            <v>2.8586309727691965</v>
          </cell>
        </row>
      </sheetData>
      <sheetData sheetId="33">
        <row r="4">
          <cell r="J4">
            <v>277.31613673023497</v>
          </cell>
        </row>
      </sheetData>
      <sheetData sheetId="34">
        <row r="4">
          <cell r="J4">
            <v>0.9878195669298967</v>
          </cell>
        </row>
      </sheetData>
      <sheetData sheetId="35">
        <row r="4">
          <cell r="J4">
            <v>13.332567046254411</v>
          </cell>
        </row>
      </sheetData>
      <sheetData sheetId="36">
        <row r="4">
          <cell r="J4">
            <v>19.261277798146931</v>
          </cell>
        </row>
      </sheetData>
      <sheetData sheetId="37">
        <row r="4">
          <cell r="J4">
            <v>12.582801450018058</v>
          </cell>
        </row>
      </sheetData>
      <sheetData sheetId="38">
        <row r="4">
          <cell r="J4">
            <v>10.978154566154066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C7" sqref="C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552.91</f>
        <v>552.91</v>
      </c>
      <c r="P2" t="s">
        <v>8</v>
      </c>
      <c r="Q2" s="10">
        <f>N2+K2+H2</f>
        <v>609.99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0.13824019498344553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4412.5371790241416</v>
      </c>
      <c r="D7" s="20">
        <f>(C7*[1]Feuil1!$K$2-C4)/C4</f>
        <v>0.5479602285705355</v>
      </c>
      <c r="E7" s="31">
        <f>C7-C7/(1+D7)</f>
        <v>1561.9877284746913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1304.9756419493617</v>
      </c>
    </row>
    <row r="9" spans="2:20">
      <c r="M9" s="17" t="str">
        <f>IF(C13&gt;C7*Params!F8,B13,"Others")</f>
        <v>BTC</v>
      </c>
      <c r="N9" s="18">
        <f>IF(C13&gt;C7*0.1,C13,C7)</f>
        <v>1228.5751514803371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552.91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277.31613673023497</v>
      </c>
    </row>
    <row r="12" spans="2:20">
      <c r="B12" s="7" t="s">
        <v>19</v>
      </c>
      <c r="C12" s="1">
        <f>[2]ETH!J4</f>
        <v>1304.9756419493617</v>
      </c>
      <c r="D12" s="20">
        <f>C12/$C$7</f>
        <v>0.2957426960962094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224.28500783661818</v>
      </c>
    </row>
    <row r="13" spans="2:20">
      <c r="B13" s="7" t="s">
        <v>4</v>
      </c>
      <c r="C13" s="1">
        <f>[2]BTC!J4</f>
        <v>1228.5751514803371</v>
      </c>
      <c r="D13" s="20">
        <f t="shared" ref="D13:D55" si="0">C13/$C$7</f>
        <v>0.27842828323818081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824.47524102758769</v>
      </c>
      <c r="Q13" s="23"/>
    </row>
    <row r="14" spans="2:20">
      <c r="B14" s="7" t="s">
        <v>59</v>
      </c>
      <c r="C14" s="1">
        <f>$N$2</f>
        <v>552.91</v>
      </c>
      <c r="D14" s="20">
        <f t="shared" si="0"/>
        <v>0.12530432664190702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277.31613673023497</v>
      </c>
      <c r="D15" s="20">
        <f t="shared" si="0"/>
        <v>6.2847320142368768E-2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224.28500783661818</v>
      </c>
      <c r="D16" s="20">
        <f t="shared" si="0"/>
        <v>5.0829035255000418E-2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2.5325565647633629E-2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2.0396428709503592E-2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1.4175517953104996E-2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56.5509318222487</v>
      </c>
      <c r="D20" s="20">
        <f t="shared" si="0"/>
        <v>1.2815967215205486E-2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55.703640391390273</v>
      </c>
      <c r="D21" s="20">
        <f t="shared" si="0"/>
        <v>1.2623948112253517E-2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1.1489988173020358E-2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44.352120389224567</v>
      </c>
      <c r="D23" s="20">
        <f t="shared" si="0"/>
        <v>1.0051387351490441E-2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44.477705290484032</v>
      </c>
      <c r="D24" s="20">
        <f t="shared" si="0"/>
        <v>1.0079848279107427E-2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35.993812801710988</v>
      </c>
      <c r="D25" s="20">
        <f t="shared" si="0"/>
        <v>8.15716929770351E-3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36.478680373722995</v>
      </c>
      <c r="D26" s="20">
        <f t="shared" si="0"/>
        <v>8.2670533739934333E-3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23.585351746598057</v>
      </c>
      <c r="D27" s="20">
        <f t="shared" si="0"/>
        <v>5.3450771720894817E-3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19.261277798146931</v>
      </c>
      <c r="D28" s="20">
        <f t="shared" si="0"/>
        <v>4.3651253273760916E-3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17.986682416102624</v>
      </c>
      <c r="D29" s="20">
        <f t="shared" si="0"/>
        <v>4.076267618005767E-3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1.4458801685181435E-3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14.097196584418507</v>
      </c>
      <c r="D31" s="20">
        <f t="shared" si="0"/>
        <v>3.1948051681994403E-3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13.41696775337763</v>
      </c>
      <c r="D32" s="20">
        <f t="shared" si="0"/>
        <v>3.0406469586608379E-3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13.175871630784751</v>
      </c>
      <c r="D33" s="20">
        <f t="shared" si="0"/>
        <v>2.9860080711430225E-3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13.332567046254411</v>
      </c>
      <c r="D34" s="20">
        <f t="shared" si="0"/>
        <v>3.0215194808178333E-3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12.261312641669253</v>
      </c>
      <c r="D35" s="20">
        <f t="shared" si="0"/>
        <v>2.7787443242304677E-3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11.447570218512734</v>
      </c>
      <c r="D36" s="20">
        <f t="shared" si="0"/>
        <v>2.594328331765905E-3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12.582801450018058</v>
      </c>
      <c r="D37" s="20">
        <f t="shared" si="0"/>
        <v>2.8516023637903528E-3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10.978154566154066</v>
      </c>
      <c r="D38" s="20">
        <f t="shared" si="0"/>
        <v>2.4879460774496973E-3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2.3795833494420862E-3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9.1817019526629338</v>
      </c>
      <c r="D40" s="20">
        <f t="shared" si="0"/>
        <v>2.080821436771105E-3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5.584017503355331</v>
      </c>
      <c r="D41" s="20">
        <f t="shared" si="0"/>
        <v>1.2654890546645251E-3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4.9093848806365141</v>
      </c>
      <c r="D42" s="20">
        <f t="shared" si="0"/>
        <v>1.112599096949083E-3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5.3049635224596638</v>
      </c>
      <c r="D43" s="20">
        <f t="shared" si="0"/>
        <v>1.2022478921373955E-3</v>
      </c>
    </row>
    <row r="44" spans="2:14">
      <c r="B44" s="22" t="s">
        <v>56</v>
      </c>
      <c r="C44" s="9">
        <f>[2]SHIB!$J$4</f>
        <v>4.5923131477153873</v>
      </c>
      <c r="D44" s="20">
        <f t="shared" si="0"/>
        <v>1.0407420858788105E-3</v>
      </c>
    </row>
    <row r="45" spans="2:14">
      <c r="B45" s="22" t="s">
        <v>23</v>
      </c>
      <c r="C45" s="9">
        <f>[2]LUNA!J4</f>
        <v>3.5686961933537091</v>
      </c>
      <c r="D45" s="20">
        <f t="shared" si="0"/>
        <v>8.0876286104017534E-4</v>
      </c>
    </row>
    <row r="46" spans="2:14">
      <c r="B46" s="22" t="s">
        <v>36</v>
      </c>
      <c r="C46" s="9">
        <f>[2]AMP!$J$4</f>
        <v>3.4928383117717807</v>
      </c>
      <c r="D46" s="20">
        <f t="shared" si="0"/>
        <v>7.915714179986224E-4</v>
      </c>
    </row>
    <row r="47" spans="2:14">
      <c r="B47" s="22" t="s">
        <v>64</v>
      </c>
      <c r="C47" s="10">
        <f>[2]ACE!$J$4</f>
        <v>3.4208978318022036</v>
      </c>
      <c r="D47" s="20">
        <f t="shared" si="0"/>
        <v>7.7526776387610067E-4</v>
      </c>
    </row>
    <row r="48" spans="2:14">
      <c r="B48" s="22" t="s">
        <v>40</v>
      </c>
      <c r="C48" s="9">
        <f>[2]SHPING!$J$4</f>
        <v>2.8586309727691965</v>
      </c>
      <c r="D48" s="20">
        <f t="shared" si="0"/>
        <v>6.4784292047628692E-4</v>
      </c>
    </row>
    <row r="49" spans="2:4">
      <c r="B49" s="22" t="s">
        <v>62</v>
      </c>
      <c r="C49" s="10">
        <f>[2]SEI!$J$4</f>
        <v>2.1848924395442806</v>
      </c>
      <c r="D49" s="20">
        <f t="shared" si="0"/>
        <v>4.9515558756775904E-4</v>
      </c>
    </row>
    <row r="50" spans="2:4">
      <c r="B50" s="22" t="s">
        <v>50</v>
      </c>
      <c r="C50" s="9">
        <f>[2]KAVA!$J$4</f>
        <v>2.5668262036926337</v>
      </c>
      <c r="D50" s="20">
        <f t="shared" si="0"/>
        <v>5.8171208525891729E-4</v>
      </c>
    </row>
    <row r="51" spans="2:4">
      <c r="B51" s="7" t="s">
        <v>25</v>
      </c>
      <c r="C51" s="1">
        <f>[2]POLIS!J4</f>
        <v>2.6324777886484525</v>
      </c>
      <c r="D51" s="20">
        <f t="shared" si="0"/>
        <v>5.9659050606133144E-4</v>
      </c>
    </row>
    <row r="52" spans="2:4">
      <c r="B52" s="7" t="s">
        <v>28</v>
      </c>
      <c r="C52" s="1">
        <f>[2]ATLAS!O47</f>
        <v>2.1079513839317308</v>
      </c>
      <c r="D52" s="20">
        <f t="shared" si="0"/>
        <v>4.7771866806069983E-4</v>
      </c>
    </row>
    <row r="53" spans="2:4">
      <c r="B53" s="22" t="s">
        <v>63</v>
      </c>
      <c r="C53" s="10">
        <f>[2]MEME!$J$4</f>
        <v>1.8223908074953259</v>
      </c>
      <c r="D53" s="20">
        <f t="shared" si="0"/>
        <v>4.1300293539925668E-4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3.8453921885713281E-4</v>
      </c>
    </row>
    <row r="55" spans="2:4">
      <c r="B55" s="22" t="s">
        <v>43</v>
      </c>
      <c r="C55" s="9">
        <f>[2]TRX!$J$4</f>
        <v>0.9878195669298967</v>
      </c>
      <c r="D55" s="20">
        <f t="shared" si="0"/>
        <v>2.2386657083042614E-4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2023-12-29T21:30:40Z</dcterms:modified>
</cp:coreProperties>
</file>