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4"/>
  <c r="C37"/>
  <c r="C26"/>
  <c r="C20"/>
  <c r="C40" l="1"/>
  <c r="C27" l="1"/>
  <c r="C31" l="1"/>
  <c r="C35" l="1"/>
  <c r="C25"/>
  <c r="C15"/>
  <c r="C22"/>
  <c r="C29"/>
  <c r="C36" l="1"/>
  <c r="C24"/>
  <c r="C14"/>
  <c r="C21"/>
  <c r="C33" l="1"/>
  <c r="C23"/>
  <c r="C12" l="1"/>
  <c r="C13" l="1"/>
  <c r="C38" l="1"/>
  <c r="C7" l="1"/>
  <c r="D12" l="1"/>
  <c r="M8"/>
  <c r="D49"/>
  <c r="D15"/>
  <c r="D43"/>
  <c r="D39"/>
  <c r="D36"/>
  <c r="D13"/>
  <c r="D7"/>
  <c r="E7" s="1"/>
  <c r="D35"/>
  <c r="D30"/>
  <c r="D48"/>
  <c r="D46"/>
  <c r="D22"/>
  <c r="D21"/>
  <c r="D29"/>
  <c r="D40"/>
  <c r="D45"/>
  <c r="D26"/>
  <c r="D31"/>
  <c r="D41"/>
  <c r="D34"/>
  <c r="D50"/>
  <c r="D47"/>
  <c r="N8"/>
  <c r="D33"/>
  <c r="D42"/>
  <c r="D24"/>
  <c r="D20"/>
  <c r="Q3"/>
  <c r="D28"/>
  <c r="D14"/>
  <c r="D19"/>
  <c r="D16"/>
  <c r="D23"/>
  <c r="N9"/>
  <c r="D37"/>
  <c r="D25"/>
  <c r="D32"/>
  <c r="D17"/>
  <c r="D27"/>
  <c r="D18"/>
  <c r="D44"/>
  <c r="M9"/>
  <c r="D38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<sst xmlns="http://schemas.openxmlformats.org/spreadsheetml/2006/main" count="100" uniqueCount="62">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</sst>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1008.9476083422777</c:v>
                </c:pt>
                <c:pt idx="1">
                  <c:v>946.94905029993276</c:v>
                </c:pt>
                <c:pt idx="2">
                  <c:v>960.12478854793426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946.94905029993276</v>
          </cell>
        </row>
      </sheetData>
      <sheetData sheetId="1">
        <row r="4">
          <cell r="J4">
            <v>1008.9476083422777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1.0610764424446451</v>
          </cell>
        </row>
      </sheetData>
      <sheetData sheetId="4">
        <row r="46">
          <cell r="M46">
            <v>82.26</v>
          </cell>
          <cell r="O46">
            <v>2.6085341582315333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32.149003144575445</v>
          </cell>
        </row>
      </sheetData>
      <sheetData sheetId="8">
        <row r="4">
          <cell r="J4">
            <v>6.3967210016352611</v>
          </cell>
        </row>
      </sheetData>
      <sheetData sheetId="9">
        <row r="4">
          <cell r="J4">
            <v>15.896655260997651</v>
          </cell>
        </row>
      </sheetData>
      <sheetData sheetId="10">
        <row r="4">
          <cell r="J4">
            <v>8.6945977078387973</v>
          </cell>
        </row>
      </sheetData>
      <sheetData sheetId="11">
        <row r="4">
          <cell r="J4">
            <v>33.703529126252889</v>
          </cell>
        </row>
      </sheetData>
      <sheetData sheetId="12">
        <row r="4">
          <cell r="J4">
            <v>1.5389855520210873</v>
          </cell>
        </row>
      </sheetData>
      <sheetData sheetId="13">
        <row r="4">
          <cell r="J4">
            <v>149.81993822630278</v>
          </cell>
        </row>
      </sheetData>
      <sheetData sheetId="14">
        <row r="4">
          <cell r="J4">
            <v>4.2311924036771442</v>
          </cell>
        </row>
      </sheetData>
      <sheetData sheetId="15">
        <row r="4">
          <cell r="J4">
            <v>27.841664911570888</v>
          </cell>
        </row>
      </sheetData>
      <sheetData sheetId="16">
        <row r="4">
          <cell r="J4">
            <v>3.6165678053950767</v>
          </cell>
        </row>
      </sheetData>
      <sheetData sheetId="17">
        <row r="4">
          <cell r="J4">
            <v>7.9676373882634923</v>
          </cell>
        </row>
      </sheetData>
      <sheetData sheetId="18">
        <row r="4">
          <cell r="J4">
            <v>9.5034558704780352</v>
          </cell>
        </row>
      </sheetData>
      <sheetData sheetId="19">
        <row r="4">
          <cell r="J4">
            <v>8.8089519939307621</v>
          </cell>
        </row>
      </sheetData>
      <sheetData sheetId="20">
        <row r="4">
          <cell r="J4">
            <v>11.143471125301033</v>
          </cell>
        </row>
      </sheetData>
      <sheetData sheetId="21">
        <row r="4">
          <cell r="J4">
            <v>1.2263751115386048</v>
          </cell>
        </row>
      </sheetData>
      <sheetData sheetId="22">
        <row r="4">
          <cell r="J4">
            <v>22.149497290695145</v>
          </cell>
        </row>
      </sheetData>
      <sheetData sheetId="23">
        <row r="4">
          <cell r="J4">
            <v>32.89940871754969</v>
          </cell>
        </row>
      </sheetData>
      <sheetData sheetId="24">
        <row r="4">
          <cell r="J4">
            <v>33.759683186375703</v>
          </cell>
        </row>
      </sheetData>
      <sheetData sheetId="25">
        <row r="4">
          <cell r="J4">
            <v>27.726859359879455</v>
          </cell>
        </row>
      </sheetData>
      <sheetData sheetId="26">
        <row r="4">
          <cell r="J4">
            <v>3.4198237634356983</v>
          </cell>
        </row>
      </sheetData>
      <sheetData sheetId="27">
        <row r="4">
          <cell r="J4">
            <v>169.40556502471097</v>
          </cell>
        </row>
      </sheetData>
      <sheetData sheetId="28">
        <row r="4">
          <cell r="J4">
            <v>0.87915789184111315</v>
          </cell>
        </row>
      </sheetData>
      <sheetData sheetId="29">
        <row r="4">
          <cell r="J4">
            <v>7.9216106533539872</v>
          </cell>
        </row>
      </sheetData>
      <sheetData sheetId="30">
        <row r="4">
          <cell r="J4">
            <v>16.851469506023452</v>
          </cell>
        </row>
      </sheetData>
      <sheetData sheetId="31">
        <row r="4">
          <cell r="J4">
            <v>4.405069052198705</v>
          </cell>
        </row>
      </sheetData>
      <sheetData sheetId="32">
        <row r="4">
          <cell r="J4">
            <v>1.8572070171460457</v>
          </cell>
        </row>
      </sheetData>
      <sheetData sheetId="33">
        <row r="4">
          <cell r="J4">
            <v>2.3207589329733289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61</v>
      </c>
      <c r="N2" s="9">
        <f>101.16</f>
        <v>101.16</v>
      </c>
      <c r="P2" t="s">
        <v>8</v>
      </c>
      <c r="Q2" s="10">
        <f>N2+K2+H2</f>
        <v>163.26999999999998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5.5524987586807704E-2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2940.4779198688489</v>
      </c>
      <c r="D7" s="20">
        <f>(C7*[1]Feuil1!$K$2-C4)/C4</f>
        <v>7.290894429857761E-2</v>
      </c>
      <c r="E7" s="31">
        <f>C7-C7/(1+D7)</f>
        <v>199.81857920950824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1008.9476083422777</v>
      </c>
    </row>
    <row r="9" spans="2:20">
      <c r="M9" s="17" t="str">
        <f>IF(C13&gt;C7*[2]Params!F8,B13,"Others")</f>
        <v>ETH</v>
      </c>
      <c r="N9" s="18">
        <f>IF(C13&gt;C7*0.1,C13,C7)</f>
        <v>946.94905029993276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960.12478854793426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1008.9476083422777</v>
      </c>
      <c r="D12" s="20">
        <f>C12/$C$7</f>
        <v>0.34312368119644943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946.94905029993276</v>
      </c>
      <c r="D13" s="20">
        <f t="shared" ref="D13:D50" si="0">C13/$C$7</f>
        <v>0.32203916373640668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169.40556502471097</v>
      </c>
      <c r="D14" s="20">
        <f t="shared" si="0"/>
        <v>5.7611575274901843E-2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149.81993822630278</v>
      </c>
      <c r="D15" s="20">
        <f t="shared" si="0"/>
        <v>5.0950880200108781E-2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101.16</v>
      </c>
      <c r="D16" s="20">
        <f t="shared" si="0"/>
        <v>3.4402570859811771E-2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2.7975044275683241E-2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2.3516585359390909E-2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1.5351246032146139E-2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33.759683186375703</v>
      </c>
      <c r="D20" s="20">
        <f t="shared" si="0"/>
        <v>1.148101910858132E-2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32.89940871754969</v>
      </c>
      <c r="D21" s="20">
        <f t="shared" si="0"/>
        <v>1.1188456303394744E-2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33.703529126252889</v>
      </c>
      <c r="D22" s="20">
        <f t="shared" si="0"/>
        <v>1.146192219248364E-2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32.149003144575445</v>
      </c>
      <c r="D23" s="20">
        <f t="shared" si="0"/>
        <v>1.0933257797089445E-2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27.841664911570888</v>
      </c>
      <c r="D24" s="20">
        <f t="shared" si="0"/>
        <v>9.468414887064576E-3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27.726859359879455</v>
      </c>
      <c r="D25" s="20">
        <f t="shared" si="0"/>
        <v>9.4293717264559932E-3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22.149497290695145</v>
      </c>
      <c r="D26" s="20">
        <f t="shared" si="0"/>
        <v>7.5326181302130153E-3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16.851469506023452</v>
      </c>
      <c r="D27" s="20">
        <f t="shared" si="0"/>
        <v>5.7308607529945547E-3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5.7711706948498E-3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15.896655260997651</v>
      </c>
      <c r="D29" s="20">
        <f t="shared" si="0"/>
        <v>5.4061467877666207E-3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4.4210500314111612E-3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8.8089519939307621</v>
      </c>
      <c r="D31" s="20">
        <f t="shared" si="0"/>
        <v>2.9957551914974621E-3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11.143471125301033</v>
      </c>
      <c r="D32" s="20">
        <f t="shared" si="0"/>
        <v>3.789680259118577E-3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9.5034558704780352</v>
      </c>
      <c r="D33" s="20">
        <f t="shared" si="0"/>
        <v>3.2319426057455E-3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8.6945977078387973</v>
      </c>
      <c r="D34" s="20">
        <f t="shared" si="0"/>
        <v>2.9568654976421635E-3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7.9216106533539872</v>
      </c>
      <c r="D35" s="20">
        <f t="shared" si="0"/>
        <v>2.6939874636798182E-3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7.9676373882634923</v>
      </c>
      <c r="D36" s="20">
        <f t="shared" si="0"/>
        <v>2.709640271204235E-3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6.3967210016352611</v>
      </c>
      <c r="D37" s="20">
        <f t="shared" si="0"/>
        <v>2.1754018142467698E-3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4.405069052198705</v>
      </c>
      <c r="D38" s="20">
        <f t="shared" si="0"/>
        <v>1.4980792824301091E-3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1.8364361668938671E-3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4.2311924036771442</v>
      </c>
      <c r="D40" s="20">
        <f t="shared" si="0"/>
        <v>1.4389471776295004E-3</v>
      </c>
    </row>
    <row r="41" spans="2:14">
      <c r="B41" s="22" t="s">
        <v>33</v>
      </c>
      <c r="C41" s="1">
        <f>[2]EGLD!$J$4</f>
        <v>3.6165678053950767</v>
      </c>
      <c r="D41" s="20">
        <f t="shared" si="0"/>
        <v>1.2299251699724998E-3</v>
      </c>
    </row>
    <row r="42" spans="2:14">
      <c r="B42" s="22" t="s">
        <v>56</v>
      </c>
      <c r="C42" s="9">
        <f>[2]SHIB!$J$4</f>
        <v>3.4198237634356983</v>
      </c>
      <c r="D42" s="20">
        <f t="shared" si="0"/>
        <v>1.1630163043660022E-3</v>
      </c>
    </row>
    <row r="43" spans="2:14">
      <c r="B43" s="22" t="s">
        <v>40</v>
      </c>
      <c r="C43" s="9">
        <f>[2]SHPING!$J$4</f>
        <v>2.3207589329733289</v>
      </c>
      <c r="D43" s="20">
        <f t="shared" si="0"/>
        <v>7.8924548873226684E-4</v>
      </c>
    </row>
    <row r="44" spans="2:14">
      <c r="B44" s="7" t="s">
        <v>28</v>
      </c>
      <c r="C44" s="1">
        <f>[2]ATLAS!O46</f>
        <v>2.6085341582315333</v>
      </c>
      <c r="D44" s="20">
        <f t="shared" si="0"/>
        <v>8.8711230939896978E-4</v>
      </c>
    </row>
    <row r="45" spans="2:14">
      <c r="B45" s="22" t="s">
        <v>50</v>
      </c>
      <c r="C45" s="9">
        <f>[2]KAVA!$J$4</f>
        <v>1.8572070171460457</v>
      </c>
      <c r="D45" s="20">
        <f t="shared" si="0"/>
        <v>6.3160039549927337E-4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5.7704687681371203E-4</v>
      </c>
    </row>
    <row r="47" spans="2:14">
      <c r="B47" s="22" t="s">
        <v>36</v>
      </c>
      <c r="C47" s="9">
        <f>[2]AMP!$J$4</f>
        <v>1.5389855520210873</v>
      </c>
      <c r="D47" s="20">
        <f t="shared" si="0"/>
        <v>5.2337939408493475E-4</v>
      </c>
    </row>
    <row r="48" spans="2:14">
      <c r="B48" s="22" t="s">
        <v>23</v>
      </c>
      <c r="C48" s="9">
        <f>[2]LUNA!J4</f>
        <v>1.2263751115386048</v>
      </c>
      <c r="D48" s="20">
        <f t="shared" si="0"/>
        <v>4.1706659426073964E-4</v>
      </c>
    </row>
    <row r="49" spans="2:4">
      <c r="B49" s="7" t="s">
        <v>25</v>
      </c>
      <c r="C49" s="1">
        <f>[2]POLIS!J4</f>
        <v>1.0610764424446451</v>
      </c>
      <c r="D49" s="20">
        <f t="shared" si="0"/>
        <v>3.6085169532304163E-4</v>
      </c>
    </row>
    <row r="50" spans="2:4">
      <c r="B50" s="22" t="s">
        <v>43</v>
      </c>
      <c r="C50" s="9">
        <f>[2]TRX!$J$4</f>
        <v>0.87915789184111315</v>
      </c>
      <c r="D50" s="20">
        <f t="shared" si="0"/>
        <v>2.9898469425688643E-4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2023-10-29T14:04:37Z</dcterms:modified>
</cp:coreProperties>
</file>