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15" l="1"/>
  <c r="C26" l="1"/>
  <c r="C17" l="1"/>
  <c r="C22" l="1"/>
  <c r="C30" l="1"/>
  <c r="C25"/>
  <c r="C24" l="1"/>
  <c r="C7" l="1"/>
  <c r="D55" l="1"/>
  <c r="D41"/>
  <c r="D21"/>
  <c r="D49"/>
  <c r="D23"/>
  <c r="D19"/>
  <c r="D51"/>
  <c r="D43"/>
  <c r="D46"/>
  <c r="D44"/>
  <c r="D18"/>
  <c r="D22"/>
  <c r="D47"/>
  <c r="D37"/>
  <c r="D42"/>
  <c r="D29"/>
  <c r="D28"/>
  <c r="N8"/>
  <c r="D15"/>
  <c r="D31"/>
  <c r="D48"/>
  <c r="D33"/>
  <c r="D20"/>
  <c r="D30"/>
  <c r="D13"/>
  <c r="M9"/>
  <c r="D27"/>
  <c r="D34"/>
  <c r="D16"/>
  <c r="Q3"/>
  <c r="M8"/>
  <c r="D12"/>
  <c r="D32"/>
  <c r="D35"/>
  <c r="D52"/>
  <c r="D53"/>
  <c r="D36"/>
  <c r="D17"/>
  <c r="D39"/>
  <c r="D50"/>
  <c r="D14"/>
  <c r="D54"/>
  <c r="D38"/>
  <c r="D7"/>
  <c r="E7" s="1"/>
  <c r="D25"/>
  <c r="D40"/>
  <c r="D45"/>
  <c r="N9"/>
  <c r="D26"/>
  <c r="D24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<sst xmlns="http://schemas.openxmlformats.org/spreadsheetml/2006/main" count="107" uniqueCount="67">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</sst>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1258.4721029020416</c:v>
                </c:pt>
                <c:pt idx="1">
                  <c:v>1289.4982886401158</c:v>
                </c:pt>
                <c:pt idx="2">
                  <c:v>552.62</c:v>
                </c:pt>
                <c:pt idx="3">
                  <c:v>287.87216345379625</c:v>
                </c:pt>
                <c:pt idx="4">
                  <c:v>1053.546679988714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1289.4982886401158</v>
          </cell>
        </row>
      </sheetData>
      <sheetData sheetId="1">
        <row r="4">
          <cell r="J4">
            <v>1258.4721029020416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3.1597056796459051</v>
          </cell>
        </row>
      </sheetData>
      <sheetData sheetId="4">
        <row r="47">
          <cell r="M47">
            <v>112.44999999999999</v>
          </cell>
          <cell r="O47">
            <v>2.1871601826761626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4.1987571353592239</v>
          </cell>
        </row>
      </sheetData>
      <sheetData sheetId="8">
        <row r="4">
          <cell r="J4">
            <v>44.196990565586717</v>
          </cell>
        </row>
      </sheetData>
      <sheetData sheetId="9">
        <row r="4">
          <cell r="J4">
            <v>11.796755615827628</v>
          </cell>
        </row>
      </sheetData>
      <sheetData sheetId="10">
        <row r="4">
          <cell r="J4">
            <v>24.838784875766148</v>
          </cell>
        </row>
      </sheetData>
      <sheetData sheetId="11">
        <row r="4">
          <cell r="J4">
            <v>14.072230247653451</v>
          </cell>
        </row>
      </sheetData>
      <sheetData sheetId="12">
        <row r="4">
          <cell r="J4">
            <v>63.627751524829236</v>
          </cell>
        </row>
      </sheetData>
      <sheetData sheetId="13">
        <row r="4">
          <cell r="J4">
            <v>3.7906386785446657</v>
          </cell>
        </row>
      </sheetData>
      <sheetData sheetId="14">
        <row r="4">
          <cell r="J4">
            <v>188.93270653911543</v>
          </cell>
        </row>
      </sheetData>
      <sheetData sheetId="15">
        <row r="4">
          <cell r="J4">
            <v>5.7147364280413155</v>
          </cell>
        </row>
      </sheetData>
      <sheetData sheetId="16">
        <row r="4">
          <cell r="J4">
            <v>39.795089009609825</v>
          </cell>
        </row>
      </sheetData>
      <sheetData sheetId="17">
        <row r="4">
          <cell r="J4">
            <v>5.414680954946923</v>
          </cell>
        </row>
      </sheetData>
      <sheetData sheetId="18">
        <row r="4">
          <cell r="J4">
            <v>4.9747449102970345</v>
          </cell>
        </row>
      </sheetData>
      <sheetData sheetId="19">
        <row r="4">
          <cell r="J4">
            <v>13.637195130837039</v>
          </cell>
        </row>
      </sheetData>
      <sheetData sheetId="20">
        <row r="4">
          <cell r="J4">
            <v>2.5733114049152332</v>
          </cell>
        </row>
      </sheetData>
      <sheetData sheetId="21">
        <row r="4">
          <cell r="J4">
            <v>14.457210298899758</v>
          </cell>
        </row>
      </sheetData>
      <sheetData sheetId="22">
        <row r="4">
          <cell r="J4">
            <v>8.3897089206751634</v>
          </cell>
        </row>
      </sheetData>
      <sheetData sheetId="23">
        <row r="4">
          <cell r="J4">
            <v>11.881805198875155</v>
          </cell>
        </row>
      </sheetData>
      <sheetData sheetId="24">
        <row r="4">
          <cell r="J4">
            <v>3.9856083090655536</v>
          </cell>
        </row>
      </sheetData>
      <sheetData sheetId="25">
        <row r="4">
          <cell r="J4">
            <v>20.159093997900133</v>
          </cell>
        </row>
      </sheetData>
      <sheetData sheetId="26">
        <row r="4">
          <cell r="J4">
            <v>49.803994071844691</v>
          </cell>
        </row>
      </sheetData>
      <sheetData sheetId="27">
        <row r="4">
          <cell r="J4">
            <v>1.979585286006136</v>
          </cell>
        </row>
      </sheetData>
      <sheetData sheetId="28">
        <row r="4">
          <cell r="J4">
            <v>40.250487769392755</v>
          </cell>
        </row>
      </sheetData>
      <sheetData sheetId="29">
        <row r="4">
          <cell r="J4">
            <v>37.682233785697889</v>
          </cell>
        </row>
      </sheetData>
      <sheetData sheetId="30">
        <row r="4">
          <cell r="J4">
            <v>2.1990277985575659</v>
          </cell>
        </row>
      </sheetData>
      <sheetData sheetId="31">
        <row r="4">
          <cell r="J4">
            <v>4.8045501402174668</v>
          </cell>
        </row>
      </sheetData>
      <sheetData sheetId="32">
        <row r="4">
          <cell r="J4">
            <v>2.9455244604789255</v>
          </cell>
        </row>
      </sheetData>
      <sheetData sheetId="33">
        <row r="4">
          <cell r="J4">
            <v>287.87216345379625</v>
          </cell>
        </row>
      </sheetData>
      <sheetData sheetId="34">
        <row r="4">
          <cell r="J4">
            <v>1.0050711479984289</v>
          </cell>
        </row>
      </sheetData>
      <sheetData sheetId="35">
        <row r="4">
          <cell r="J4">
            <v>13.791436786371099</v>
          </cell>
        </row>
      </sheetData>
      <sheetData sheetId="36">
        <row r="4">
          <cell r="J4">
            <v>19.930389796532118</v>
          </cell>
        </row>
      </sheetData>
      <sheetData sheetId="37">
        <row r="4">
          <cell r="J4">
            <v>10.160229967585925</v>
          </cell>
        </row>
      </sheetData>
      <sheetData sheetId="38">
        <row r="4">
          <cell r="J4">
            <v>7.0826897689629504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4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552.62</f>
        <v>552.62</v>
      </c>
      <c r="P2" t="s">
        <v>8</v>
      </c>
      <c r="Q2" s="10">
        <f>N2+K2+H2</f>
        <v>629.55000000000007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0.14172640503350353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4442.0092349846673</v>
      </c>
      <c r="D7" s="20">
        <f>(C7*[1]Feuil1!$K$2-C4)/C4</f>
        <v>0.55829930756979462</v>
      </c>
      <c r="E7" s="31">
        <f>C7-C7/(1+D7)</f>
        <v>1591.4597844352165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1258.4721029020416</v>
      </c>
    </row>
    <row r="9" spans="2:20">
      <c r="M9" s="17" t="str">
        <f>IF(C13&gt;C7*Params!F8,B13,"Others")</f>
        <v>ETH</v>
      </c>
      <c r="N9" s="18">
        <f>IF(C13&gt;C7*0.1,C13,C7)</f>
        <v>1289.4982886401158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287.87216345379625</v>
      </c>
    </row>
    <row r="12" spans="2:20">
      <c r="B12" s="7" t="s">
        <v>4</v>
      </c>
      <c r="C12" s="1">
        <f>[2]BTC!J4</f>
        <v>1258.4721029020416</v>
      </c>
      <c r="D12" s="20">
        <f>C12/$C$7</f>
        <v>0.28331145576881844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1053.546679988714</v>
      </c>
    </row>
    <row r="13" spans="2:20">
      <c r="B13" s="7" t="s">
        <v>19</v>
      </c>
      <c r="C13" s="1">
        <f>[2]ETH!J4</f>
        <v>1289.4982886401158</v>
      </c>
      <c r="D13" s="20">
        <f t="shared" ref="D13:D55" si="0">C13/$C$7</f>
        <v>0.2902961746419167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552.62</v>
      </c>
      <c r="D14" s="20">
        <f t="shared" si="0"/>
        <v>0.12440766571299294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287.87216345379625</v>
      </c>
      <c r="D15" s="20">
        <f t="shared" si="0"/>
        <v>6.4806745827215712E-2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188.93270653911543</v>
      </c>
      <c r="D16" s="20">
        <f t="shared" si="0"/>
        <v>4.2533163832958035E-2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2.531512071482403E-2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2.3863075106903935E-2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1.4081465546573971E-2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63.627751524829236</v>
      </c>
      <c r="D20" s="20">
        <f t="shared" si="0"/>
        <v>1.4324092580381333E-2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1.1413753848302165E-2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40.250487769392755</v>
      </c>
      <c r="D22" s="20">
        <f t="shared" si="0"/>
        <v>9.061324648401297E-3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49.803994071844691</v>
      </c>
      <c r="D23" s="20">
        <f t="shared" si="0"/>
        <v>1.1212041992077624E-2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44.196990565586717</v>
      </c>
      <c r="D24" s="20">
        <f t="shared" si="0"/>
        <v>9.9497745789218911E-3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37.682233785697889</v>
      </c>
      <c r="D25" s="20">
        <f t="shared" si="0"/>
        <v>8.4831507077737893E-3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39.795089009609825</v>
      </c>
      <c r="D26" s="20">
        <f t="shared" si="0"/>
        <v>8.9588037539834586E-3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5.904985472208398E-3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24.838784875766148</v>
      </c>
      <c r="D28" s="20">
        <f t="shared" si="0"/>
        <v>5.5917904627795952E-3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20.159093997900133</v>
      </c>
      <c r="D29" s="20">
        <f t="shared" si="0"/>
        <v>4.5382827750851621E-3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19.930389796532118</v>
      </c>
      <c r="D30" s="20">
        <f t="shared" si="0"/>
        <v>4.4867961190992239E-3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13.637195130837039</v>
      </c>
      <c r="D31" s="20">
        <f t="shared" si="0"/>
        <v>3.070051053345933E-3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14.072230247653451</v>
      </c>
      <c r="D32" s="20">
        <f t="shared" si="0"/>
        <v>3.1679876162396194E-3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11.796755615827628</v>
      </c>
      <c r="D33" s="20">
        <f t="shared" si="0"/>
        <v>2.6557251441347686E-3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13.791436786371099</v>
      </c>
      <c r="D34" s="20">
        <f t="shared" si="0"/>
        <v>3.1047744515593522E-3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14.457210298899758</v>
      </c>
      <c r="D35" s="20">
        <f t="shared" si="0"/>
        <v>3.2546556150844339E-3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11.881805198875155</v>
      </c>
      <c r="D36" s="20">
        <f t="shared" si="0"/>
        <v>2.6748717911920703E-3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2.3637951756838803E-3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8.3897089206751634</v>
      </c>
      <c r="D38" s="20">
        <f t="shared" si="0"/>
        <v>1.8887193782937109E-3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5.414680954946923</v>
      </c>
      <c r="D39" s="20">
        <f t="shared" si="0"/>
        <v>1.2189711161115164E-3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5.7147364280413155</v>
      </c>
      <c r="D40" s="20">
        <f t="shared" si="0"/>
        <v>1.2865206094199041E-3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4.8045501402174668</v>
      </c>
      <c r="D41" s="20">
        <f t="shared" si="0"/>
        <v>1.0816164231216533E-3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4.9747449102970345</v>
      </c>
      <c r="D42" s="20">
        <f t="shared" si="0"/>
        <v>1.1199312399255302E-3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4.1987571353592239</v>
      </c>
      <c r="D43" s="20">
        <f t="shared" si="0"/>
        <v>9.4523827242194312E-4</v>
      </c>
    </row>
    <row r="44" spans="2:14">
      <c r="B44" s="22" t="s">
        <v>23</v>
      </c>
      <c r="C44" s="9">
        <f>[2]LUNA!J4</f>
        <v>3.9856083090655536</v>
      </c>
      <c r="D44" s="20">
        <f t="shared" si="0"/>
        <v>8.9725349458426122E-4</v>
      </c>
    </row>
    <row r="45" spans="2:14">
      <c r="B45" s="22" t="s">
        <v>36</v>
      </c>
      <c r="C45" s="9">
        <f>[2]AMP!$J$4</f>
        <v>3.7906386785446657</v>
      </c>
      <c r="D45" s="20">
        <f t="shared" si="0"/>
        <v>8.5336127820043802E-4</v>
      </c>
    </row>
    <row r="46" spans="2:14">
      <c r="B46" s="7" t="s">
        <v>25</v>
      </c>
      <c r="C46" s="1">
        <f>[2]POLIS!J4</f>
        <v>3.1597056796459051</v>
      </c>
      <c r="D46" s="20">
        <f t="shared" si="0"/>
        <v>7.1132352782170922E-4</v>
      </c>
    </row>
    <row r="47" spans="2:14">
      <c r="B47" s="22" t="s">
        <v>40</v>
      </c>
      <c r="C47" s="9">
        <f>[2]SHPING!$J$4</f>
        <v>2.9455244604789255</v>
      </c>
      <c r="D47" s="20">
        <f t="shared" si="0"/>
        <v>6.6310633424180459E-4</v>
      </c>
    </row>
    <row r="48" spans="2:14">
      <c r="B48" s="22" t="s">
        <v>50</v>
      </c>
      <c r="C48" s="9">
        <f>[2]KAVA!$J$4</f>
        <v>2.5733114049152332</v>
      </c>
      <c r="D48" s="20">
        <f t="shared" si="0"/>
        <v>5.793124842353273E-4</v>
      </c>
    </row>
    <row r="49" spans="2:4">
      <c r="B49" s="22" t="s">
        <v>62</v>
      </c>
      <c r="C49" s="10">
        <f>[2]SEI!$J$4</f>
        <v>2.1990277985575659</v>
      </c>
      <c r="D49" s="20">
        <f t="shared" si="0"/>
        <v>4.9505250489763027E-4</v>
      </c>
    </row>
    <row r="50" spans="2:4">
      <c r="B50" s="22" t="s">
        <v>65</v>
      </c>
      <c r="C50" s="10">
        <f>[2]DYDX!$J$4</f>
        <v>7.0826897689629504</v>
      </c>
      <c r="D50" s="20">
        <f t="shared" si="0"/>
        <v>1.5944788482609713E-3</v>
      </c>
    </row>
    <row r="51" spans="2:4">
      <c r="B51" s="22" t="s">
        <v>66</v>
      </c>
      <c r="C51" s="10">
        <f>[2]TIA!$J$4</f>
        <v>10.160229967585925</v>
      </c>
      <c r="D51" s="20">
        <f t="shared" si="0"/>
        <v>2.2873050077350855E-3</v>
      </c>
    </row>
    <row r="52" spans="2:4">
      <c r="B52" s="7" t="s">
        <v>28</v>
      </c>
      <c r="C52" s="1">
        <f>[2]ATLAS!O47</f>
        <v>2.1871601826761626</v>
      </c>
      <c r="D52" s="20">
        <f t="shared" si="0"/>
        <v>4.9238082745312257E-4</v>
      </c>
    </row>
    <row r="53" spans="2:4">
      <c r="B53" s="22" t="s">
        <v>63</v>
      </c>
      <c r="C53" s="10">
        <f>[2]MEME!$J$4</f>
        <v>1.979585286006136</v>
      </c>
      <c r="D53" s="20">
        <f t="shared" si="0"/>
        <v>4.4565087132534273E-4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3.8198785960107459E-4</v>
      </c>
    </row>
    <row r="55" spans="2:4">
      <c r="B55" s="22" t="s">
        <v>43</v>
      </c>
      <c r="C55" s="9">
        <f>[2]TRX!$J$4</f>
        <v>1.0050711479984289</v>
      </c>
      <c r="D55" s="20">
        <f t="shared" si="0"/>
        <v>2.2626498389121384E-4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2023-12-25T14:18:08Z</dcterms:modified>
</cp:coreProperties>
</file>