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50" l="1"/>
  <c r="T2"/>
  <c r="C26" i="2" l="1"/>
  <c r="C14" i="1" l="1"/>
  <c r="C4"/>
  <c r="C38"/>
  <c r="C29"/>
  <c r="Q2" l="1"/>
  <c r="C47" l="1"/>
  <c r="C44" l="1"/>
  <c r="C43" l="1"/>
  <c r="C48"/>
  <c r="C26"/>
  <c r="C18"/>
  <c r="C45" l="1"/>
  <c r="C17" l="1"/>
  <c r="C41" l="1"/>
  <c r="C30" l="1"/>
  <c r="C36" l="1"/>
  <c r="C25"/>
  <c r="C22"/>
  <c r="C40" l="1"/>
  <c r="C34" l="1"/>
  <c r="C35" l="1"/>
  <c r="C33" l="1"/>
  <c r="C37" l="1"/>
  <c r="C23" l="1"/>
  <c r="C19"/>
  <c r="C20"/>
  <c r="C49" l="1"/>
  <c r="C21" l="1"/>
  <c r="C24" l="1"/>
  <c r="C27" l="1"/>
  <c r="C39"/>
  <c r="C32"/>
  <c r="C28"/>
  <c r="C13" l="1"/>
  <c r="C12" l="1"/>
  <c r="C42" l="1"/>
  <c r="C46" l="1"/>
  <c r="C15" l="1"/>
  <c r="C31" l="1"/>
  <c r="C16" l="1"/>
  <c r="C7" l="1"/>
  <c r="D40" l="1"/>
  <c r="D7"/>
  <c r="E7" s="1"/>
  <c r="Q3"/>
  <c r="D47"/>
  <c r="D23"/>
  <c r="D12"/>
  <c r="D35"/>
  <c r="D33"/>
  <c r="D20"/>
  <c r="D48"/>
  <c r="D46"/>
  <c r="D50"/>
  <c r="D42"/>
  <c r="D39"/>
  <c r="D41"/>
  <c r="D15"/>
  <c r="D34"/>
  <c r="D49"/>
  <c r="D29"/>
  <c r="D25"/>
  <c r="D14"/>
  <c r="D27"/>
  <c r="N9"/>
  <c r="N8"/>
  <c r="D32"/>
  <c r="D44"/>
  <c r="D45"/>
  <c r="D30"/>
  <c r="M9"/>
  <c r="D43"/>
  <c r="D24"/>
  <c r="M8"/>
  <c r="D18"/>
  <c r="D17"/>
  <c r="D13"/>
  <c r="D36"/>
  <c r="D37"/>
  <c r="D38"/>
  <c r="D28"/>
  <c r="D19"/>
  <c r="D21"/>
  <c r="D26"/>
  <c r="D22"/>
  <c r="D31"/>
  <c r="D16"/>
  <c r="N10" l="1"/>
  <c r="M10"/>
  <c r="N11" l="1"/>
  <c r="M11"/>
  <c r="M12" l="1"/>
  <c r="N12"/>
  <c r="M13" l="1"/>
  <c r="N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<sst xmlns="http://schemas.openxmlformats.org/spreadsheetml/2006/main" count="100" uniqueCount="62">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</sst>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1082.3547939759189</c:v>
                </c:pt>
                <c:pt idx="1">
                  <c:v>1120.875182800032</c:v>
                </c:pt>
                <c:pt idx="2">
                  <c:v>1113.5872161572081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1120.875182800032</v>
          </cell>
        </row>
      </sheetData>
      <sheetData sheetId="1">
        <row r="4">
          <cell r="J4">
            <v>1082.3547939759189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2.0694654495565858</v>
          </cell>
        </row>
      </sheetData>
      <sheetData sheetId="4">
        <row r="46">
          <cell r="M46">
            <v>82.26</v>
          </cell>
          <cell r="O46">
            <v>4.36074416877136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42.241113485940588</v>
          </cell>
        </row>
      </sheetData>
      <sheetData sheetId="8">
        <row r="4">
          <cell r="J4">
            <v>7.7480517051471409</v>
          </cell>
        </row>
      </sheetData>
      <sheetData sheetId="9">
        <row r="4">
          <cell r="J4">
            <v>16.893976397570871</v>
          </cell>
        </row>
      </sheetData>
      <sheetData sheetId="10">
        <row r="4">
          <cell r="J4">
            <v>11.168940150343994</v>
          </cell>
        </row>
      </sheetData>
      <sheetData sheetId="11">
        <row r="4">
          <cell r="J4">
            <v>42.323849854662356</v>
          </cell>
        </row>
      </sheetData>
      <sheetData sheetId="12">
        <row r="4">
          <cell r="J4">
            <v>1.8126017594803789</v>
          </cell>
        </row>
      </sheetData>
      <sheetData sheetId="13">
        <row r="4">
          <cell r="J4">
            <v>172.35700663144326</v>
          </cell>
        </row>
      </sheetData>
      <sheetData sheetId="14">
        <row r="4">
          <cell r="J4">
            <v>4.5741675933272958</v>
          </cell>
        </row>
      </sheetData>
      <sheetData sheetId="15">
        <row r="4">
          <cell r="J4">
            <v>34.886342562683112</v>
          </cell>
        </row>
      </sheetData>
      <sheetData sheetId="16">
        <row r="4">
          <cell r="J4">
            <v>5.0881793407810569</v>
          </cell>
        </row>
      </sheetData>
      <sheetData sheetId="17">
        <row r="4">
          <cell r="J4">
            <v>8.9989180307867223</v>
          </cell>
        </row>
      </sheetData>
      <sheetData sheetId="18">
        <row r="4">
          <cell r="J4">
            <v>12.351949662278241</v>
          </cell>
        </row>
      </sheetData>
      <sheetData sheetId="19">
        <row r="4">
          <cell r="J4">
            <v>7.6196072440391989</v>
          </cell>
        </row>
      </sheetData>
      <sheetData sheetId="20">
        <row r="4">
          <cell r="J4">
            <v>11.962743667238334</v>
          </cell>
        </row>
      </sheetData>
      <sheetData sheetId="21">
        <row r="4">
          <cell r="J4">
            <v>2.1805033213239611</v>
          </cell>
        </row>
      </sheetData>
      <sheetData sheetId="22">
        <row r="4">
          <cell r="J4">
            <v>25.462983225420111</v>
          </cell>
        </row>
      </sheetData>
      <sheetData sheetId="23">
        <row r="4">
          <cell r="J4">
            <v>45.024798157603307</v>
          </cell>
        </row>
      </sheetData>
      <sheetData sheetId="24">
        <row r="4">
          <cell r="J4">
            <v>35.66537268532705</v>
          </cell>
        </row>
      </sheetData>
      <sheetData sheetId="25">
        <row r="4">
          <cell r="J4">
            <v>33.652314502085837</v>
          </cell>
        </row>
      </sheetData>
      <sheetData sheetId="26">
        <row r="4">
          <cell r="J4">
            <v>3.656878788319522</v>
          </cell>
        </row>
      </sheetData>
      <sheetData sheetId="27">
        <row r="4">
          <cell r="J4">
            <v>179.67852778437174</v>
          </cell>
        </row>
      </sheetData>
      <sheetData sheetId="28">
        <row r="4">
          <cell r="J4">
            <v>0.93051439058466401</v>
          </cell>
        </row>
      </sheetData>
      <sheetData sheetId="29">
        <row r="4">
          <cell r="J4">
            <v>10.006272478077268</v>
          </cell>
        </row>
      </sheetData>
      <sheetData sheetId="30">
        <row r="4">
          <cell r="J4">
            <v>20.280110995006929</v>
          </cell>
        </row>
      </sheetData>
      <sheetData sheetId="31">
        <row r="4">
          <cell r="J4">
            <v>5.639490929734321</v>
          </cell>
        </row>
      </sheetData>
      <sheetData sheetId="32">
        <row r="4">
          <cell r="J4">
            <v>2.1777990984506164</v>
          </cell>
        </row>
      </sheetData>
      <sheetData sheetId="33">
        <row r="4">
          <cell r="J4">
            <v>2.3115320975545814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2" sqref="T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v>188.09</v>
      </c>
      <c r="P2" t="s">
        <v>8</v>
      </c>
      <c r="Q2" s="10">
        <f>N2+K2+H2</f>
        <v>205.25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6.1401022783232957E-2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3342.7781932005291</v>
      </c>
      <c r="D7" s="20">
        <f>(C7*[1]Feuil1!$K$2-C4)/C4</f>
        <v>0.24650510011086293</v>
      </c>
      <c r="E7" s="31">
        <f>C7-C7/(1+D7)</f>
        <v>661.05776309300245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1082.3547939759189</v>
      </c>
    </row>
    <row r="9" spans="2:20">
      <c r="M9" s="17" t="str">
        <f>IF(C13&gt;C7*[2]Params!F8,B13,"Others")</f>
        <v>ETH</v>
      </c>
      <c r="N9" s="18">
        <f>IF(C13&gt;C7*0.1,C13,C7)</f>
        <v>1120.875182800032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1113.5872161572081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1082.3547939759189</v>
      </c>
      <c r="D12" s="20">
        <f>C12/$C$7</f>
        <v>0.32378899568553871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1120.875182800032</v>
      </c>
      <c r="D13" s="20">
        <f t="shared" ref="D13:D50" si="0">C13/$C$7</f>
        <v>0.33531246107802765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188.09</v>
      </c>
      <c r="D14" s="20">
        <f t="shared" si="0"/>
        <v>5.6267568210953897E-2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179.67852778437174</v>
      </c>
      <c r="D15" s="20">
        <f t="shared" si="0"/>
        <v>5.3751256409968161E-2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172.35700663144326</v>
      </c>
      <c r="D16" s="20">
        <f t="shared" si="0"/>
        <v>5.156100604641696E-2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2.4608273491589495E-2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2.0686385994935736E-2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45.024798157603307</v>
      </c>
      <c r="D19" s="20">
        <f>C19/$C$7</f>
        <v>1.3469274823315303E-2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42.323849854662356</v>
      </c>
      <c r="D20" s="20">
        <f t="shared" si="0"/>
        <v>1.2661279752498195E-2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42.241113485940588</v>
      </c>
      <c r="D21" s="20">
        <f t="shared" si="0"/>
        <v>1.2636528972177184E-2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35.66537268532705</v>
      </c>
      <c r="D22" s="20">
        <f t="shared" si="0"/>
        <v>1.0669380564308212E-2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33.652314502085837</v>
      </c>
      <c r="D23" s="20">
        <f t="shared" si="0"/>
        <v>1.006716944921361E-2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34.886342562683112</v>
      </c>
      <c r="D24" s="20">
        <f t="shared" si="0"/>
        <v>1.0436331861217908E-2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25.462983225420111</v>
      </c>
      <c r="D25" s="20">
        <f t="shared" si="0"/>
        <v>7.6173116353378751E-3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6.7807869253103392E-3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20.280110995006929</v>
      </c>
      <c r="D27" s="20">
        <f t="shared" si="0"/>
        <v>6.0668431534758281E-3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16.893976397570871</v>
      </c>
      <c r="D28" s="20">
        <f t="shared" si="0"/>
        <v>5.053872982638972E-3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5.0766156230521962E-3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11.962743667238334</v>
      </c>
      <c r="D30" s="20">
        <f t="shared" si="0"/>
        <v>3.5786830521903862E-3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7.6196072440391989</v>
      </c>
      <c r="D31" s="20">
        <f t="shared" si="0"/>
        <v>2.2794235224873945E-3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11.168940150343994</v>
      </c>
      <c r="D32" s="20">
        <f t="shared" si="0"/>
        <v>3.3412148532805698E-3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12.351949662278241</v>
      </c>
      <c r="D33" s="20">
        <f t="shared" si="0"/>
        <v>3.6951149458265184E-3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10.006272478077268</v>
      </c>
      <c r="D34" s="20">
        <f t="shared" si="0"/>
        <v>2.9934000701664276E-3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8.9989180307867223</v>
      </c>
      <c r="D35" s="20">
        <f t="shared" si="0"/>
        <v>2.6920476055190324E-3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7.7480517051471409</v>
      </c>
      <c r="D36" s="20">
        <f t="shared" si="0"/>
        <v>2.3178479867157448E-3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5.639490929734321</v>
      </c>
      <c r="D37" s="20">
        <f t="shared" si="0"/>
        <v>1.6870670453712675E-3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1.6154227675004044E-3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5.0881793407810569</v>
      </c>
      <c r="D39" s="20">
        <f t="shared" si="0"/>
        <v>1.5221408800412811E-3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4.5741675933272958</v>
      </c>
      <c r="D40" s="20">
        <f t="shared" si="0"/>
        <v>1.368373050485823E-3</v>
      </c>
    </row>
    <row r="41" spans="2:14">
      <c r="B41" s="7" t="s">
        <v>28</v>
      </c>
      <c r="C41" s="1">
        <f>[2]ATLAS!O46</f>
        <v>4.36074416877136</v>
      </c>
      <c r="D41" s="20">
        <f t="shared" si="0"/>
        <v>1.3045269284218297E-3</v>
      </c>
    </row>
    <row r="42" spans="2:14">
      <c r="B42" s="22" t="s">
        <v>56</v>
      </c>
      <c r="C42" s="9">
        <f>[2]SHIB!$J$4</f>
        <v>3.656878788319522</v>
      </c>
      <c r="D42" s="20">
        <f t="shared" si="0"/>
        <v>1.093963935674194E-3</v>
      </c>
    </row>
    <row r="43" spans="2:14">
      <c r="B43" s="22" t="s">
        <v>40</v>
      </c>
      <c r="C43" s="9">
        <f>[2]SHPING!$J$4</f>
        <v>2.3115320975545814</v>
      </c>
      <c r="D43" s="20">
        <f t="shared" si="0"/>
        <v>6.9150029225882158E-4</v>
      </c>
    </row>
    <row r="44" spans="2:14">
      <c r="B44" s="22" t="s">
        <v>50</v>
      </c>
      <c r="C44" s="9">
        <f>[2]KAVA!$J$4</f>
        <v>2.1777990984506164</v>
      </c>
      <c r="D44" s="20">
        <f t="shared" si="0"/>
        <v>6.5149374938499628E-4</v>
      </c>
    </row>
    <row r="45" spans="2:14">
      <c r="B45" s="7" t="s">
        <v>25</v>
      </c>
      <c r="C45" s="1">
        <f>[2]POLIS!J4</f>
        <v>2.0694654495565858</v>
      </c>
      <c r="D45" s="20">
        <f t="shared" si="0"/>
        <v>6.1908548217947561E-4</v>
      </c>
    </row>
    <row r="46" spans="2:14">
      <c r="B46" s="22" t="s">
        <v>23</v>
      </c>
      <c r="C46" s="9">
        <f>[2]LUNA!J4</f>
        <v>2.1805033213239611</v>
      </c>
      <c r="D46" s="20">
        <f t="shared" si="0"/>
        <v>6.5230272405129191E-4</v>
      </c>
    </row>
    <row r="47" spans="2:14">
      <c r="B47" s="22" t="s">
        <v>36</v>
      </c>
      <c r="C47" s="9">
        <f>[2]AMP!$J$4</f>
        <v>1.8126017594803789</v>
      </c>
      <c r="D47" s="20">
        <f t="shared" si="0"/>
        <v>5.4224410197701775E-4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5.0759981725721738E-4</v>
      </c>
    </row>
    <row r="49" spans="2:4">
      <c r="B49" s="22" t="s">
        <v>43</v>
      </c>
      <c r="C49" s="9">
        <f>[2]TRX!$J$4</f>
        <v>0.93051439058466401</v>
      </c>
      <c r="D49" s="20">
        <f t="shared" si="0"/>
        <v>2.7836558000689444E-4</v>
      </c>
    </row>
    <row r="50" spans="2:4">
      <c r="B50" s="7" t="s">
        <v>5</v>
      </c>
      <c r="C50" s="1">
        <f>H$2</f>
        <v>0.19</v>
      </c>
      <c r="D50" s="20">
        <f t="shared" si="0"/>
        <v>5.6838949226866075E-5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2023-11-10T09:19:27Z</dcterms:modified>
</cp:coreProperties>
</file>