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7" l="1"/>
  <c r="M8" s="1"/>
  <c r="D19" l="1"/>
  <c r="D43"/>
  <c r="D15"/>
  <c r="D14"/>
  <c r="D35"/>
  <c r="D7"/>
  <c r="E7" s="1"/>
  <c r="D34"/>
  <c r="D23"/>
  <c r="D49"/>
  <c r="D16"/>
  <c r="D39"/>
  <c r="D28"/>
  <c r="D50"/>
  <c r="M9"/>
  <c r="D46"/>
  <c r="D40"/>
  <c r="D24"/>
  <c r="D17"/>
  <c r="D42"/>
  <c r="D48"/>
  <c r="D31"/>
  <c r="D13"/>
  <c r="D44"/>
  <c r="Q3"/>
  <c r="D25"/>
  <c r="D18"/>
  <c r="D22"/>
  <c r="D36"/>
  <c r="D47"/>
  <c r="D29"/>
  <c r="N9"/>
  <c r="D27"/>
  <c r="D32"/>
  <c r="D33"/>
  <c r="D45"/>
  <c r="D38"/>
  <c r="D26"/>
  <c r="D41"/>
  <c r="D30"/>
  <c r="D37"/>
  <c r="D20"/>
  <c r="D21"/>
  <c r="D12"/>
  <c r="N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<sst xmlns="http://schemas.openxmlformats.org/spreadsheetml/2006/main" count="97" uniqueCount="60">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</sst>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839.91825338824549</c:v>
                </c:pt>
                <c:pt idx="1">
                  <c:v>752.64885384707952</c:v>
                </c:pt>
                <c:pt idx="2">
                  <c:v>154.45400929086978</c:v>
                </c:pt>
                <c:pt idx="3">
                  <c:v>582.4618460095877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839.91825338824549</v>
          </cell>
        </row>
      </sheetData>
      <sheetData sheetId="1">
        <row r="4">
          <cell r="J4">
            <v>752.64885384707952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0.69050481356291871</v>
          </cell>
        </row>
      </sheetData>
      <sheetData sheetId="4">
        <row r="46">
          <cell r="M46">
            <v>70.349999999999994</v>
          </cell>
          <cell r="O46">
            <v>1.1536523684267816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25.777267638529899</v>
          </cell>
        </row>
      </sheetData>
      <sheetData sheetId="8">
        <row r="4">
          <cell r="J4">
            <v>5.8337707393951597</v>
          </cell>
        </row>
      </sheetData>
      <sheetData sheetId="9">
        <row r="4">
          <cell r="J4">
            <v>13.302677954524396</v>
          </cell>
        </row>
      </sheetData>
      <sheetData sheetId="10">
        <row r="4">
          <cell r="J4">
            <v>8.1213966028896323</v>
          </cell>
        </row>
      </sheetData>
      <sheetData sheetId="11">
        <row r="4">
          <cell r="J4">
            <v>26.975973325168638</v>
          </cell>
        </row>
      </sheetData>
      <sheetData sheetId="12">
        <row r="4">
          <cell r="J4">
            <v>1.7967909196148351</v>
          </cell>
        </row>
      </sheetData>
      <sheetData sheetId="13">
        <row r="4">
          <cell r="J4">
            <v>127.02722559468795</v>
          </cell>
        </row>
      </sheetData>
      <sheetData sheetId="14">
        <row r="4">
          <cell r="J4">
            <v>3.8921463588526928</v>
          </cell>
        </row>
      </sheetData>
      <sheetData sheetId="15">
        <row r="4">
          <cell r="J4">
            <v>25.668270476818336</v>
          </cell>
        </row>
      </sheetData>
      <sheetData sheetId="16">
        <row r="4">
          <cell r="J4">
            <v>3.0625993104245044</v>
          </cell>
        </row>
      </sheetData>
      <sheetData sheetId="17">
        <row r="4">
          <cell r="J4">
            <v>5.5964704059916217</v>
          </cell>
        </row>
      </sheetData>
      <sheetData sheetId="18">
        <row r="4">
          <cell r="J4">
            <v>7.0093674357622175</v>
          </cell>
        </row>
      </sheetData>
      <sheetData sheetId="19">
        <row r="4">
          <cell r="J4">
            <v>7.3208321243340491</v>
          </cell>
        </row>
      </sheetData>
      <sheetData sheetId="20">
        <row r="4">
          <cell r="J4">
            <v>10.480879634459754</v>
          </cell>
        </row>
      </sheetData>
      <sheetData sheetId="21">
        <row r="4">
          <cell r="J4">
            <v>1.0164739695091065</v>
          </cell>
        </row>
      </sheetData>
      <sheetData sheetId="22">
        <row r="4">
          <cell r="J4">
            <v>20.43513621865673</v>
          </cell>
        </row>
      </sheetData>
      <sheetData sheetId="23">
        <row r="4">
          <cell r="J4">
            <v>26.563322645942915</v>
          </cell>
        </row>
      </sheetData>
      <sheetData sheetId="24">
        <row r="4">
          <cell r="J4">
            <v>20.474455809117888</v>
          </cell>
        </row>
      </sheetData>
      <sheetData sheetId="25">
        <row r="4">
          <cell r="J4">
            <v>23.253407908438273</v>
          </cell>
        </row>
      </sheetData>
      <sheetData sheetId="26">
        <row r="4">
          <cell r="J4">
            <v>3.4665766299341967</v>
          </cell>
        </row>
      </sheetData>
      <sheetData sheetId="27">
        <row r="4">
          <cell r="J4">
            <v>154.45400929086978</v>
          </cell>
        </row>
      </sheetData>
      <sheetData sheetId="28">
        <row r="4">
          <cell r="J4">
            <v>0.70977083784544559</v>
          </cell>
        </row>
      </sheetData>
      <sheetData sheetId="29">
        <row r="4">
          <cell r="J4">
            <v>7.3654978544622498</v>
          </cell>
        </row>
      </sheetData>
      <sheetData sheetId="30">
        <row r="4">
          <cell r="J4">
            <v>16.813747281555596</v>
          </cell>
        </row>
      </sheetData>
      <sheetData sheetId="31">
        <row r="4">
          <cell r="J4">
            <v>3.5024877431653625</v>
          </cell>
        </row>
      </sheetData>
      <sheetData sheetId="32">
        <row r="4">
          <cell r="J4">
            <v>1.9150641944007583</v>
          </cell>
        </row>
      </sheetData>
      <sheetData sheetId="33">
        <row r="4">
          <cell r="J4">
            <v>4.3555358385368601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1.8126958484495394E-2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2352.849212761203</v>
      </c>
      <c r="D7" s="20">
        <f>(C7*[1]Feuil1!$K$2-C4)/C4</f>
        <v>-0.10564211210831462</v>
      </c>
      <c r="E7" s="31">
        <f>C7-C7/(1+D7)</f>
        <v>-277.92001800802791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839.91825338824549</v>
      </c>
    </row>
    <row r="9" spans="2:20">
      <c r="M9" s="17" t="str">
        <f>IF(C13&gt;C7*[2]Params!F8,B13,"Others")</f>
        <v>BTC</v>
      </c>
      <c r="N9" s="18">
        <f>IF(C13&gt;C7*0.1,C13,C7)</f>
        <v>752.64885384707952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154.45400929086978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582.4618460095877</v>
      </c>
    </row>
    <row r="12" spans="2:20">
      <c r="B12" s="7" t="s">
        <v>19</v>
      </c>
      <c r="C12" s="1">
        <f>[2]ETH!J4</f>
        <v>839.91825338824549</v>
      </c>
      <c r="D12" s="20">
        <f>C12/$C$7</f>
        <v>0.35697921007124522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752.64885384707952</v>
      </c>
      <c r="D13" s="20">
        <f t="shared" ref="D13:D50" si="0">C13/$C$7</f>
        <v>0.31988826558239281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154.45400929086978</v>
      </c>
      <c r="D14" s="20">
        <f t="shared" si="0"/>
        <v>6.5645519675954569E-2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127.02722559468795</v>
      </c>
      <c r="D15" s="20">
        <f t="shared" si="0"/>
        <v>5.3988681002474545E-2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2.9899918625656528E-2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2.9389898691743414E-2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26.975973325168638</v>
      </c>
      <c r="D18" s="20">
        <f>C18/$C$7</f>
        <v>1.1465236777120448E-2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26.563322645942915</v>
      </c>
      <c r="D19" s="20">
        <f>C19/$C$7</f>
        <v>1.1289853383663858E-2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25.668270476818336</v>
      </c>
      <c r="D20" s="20">
        <f t="shared" si="0"/>
        <v>1.0909441343542433E-2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25.777267638529899</v>
      </c>
      <c r="D21" s="20">
        <f t="shared" si="0"/>
        <v>1.0955766947886475E-2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23.253407908438273</v>
      </c>
      <c r="D22" s="20">
        <f t="shared" si="0"/>
        <v>9.8830846372637161E-3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20.43513621865673</v>
      </c>
      <c r="D23" s="20">
        <f t="shared" si="0"/>
        <v>8.685272353120721E-3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20.474455809117888</v>
      </c>
      <c r="D24" s="20">
        <f t="shared" si="0"/>
        <v>8.701983832227797E-3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5.5252159507254428E-3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16.813747281555596</v>
      </c>
      <c r="D26" s="20">
        <f t="shared" si="0"/>
        <v>7.1461218978090407E-3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13.302677954524396</v>
      </c>
      <c r="D27" s="20">
        <f t="shared" si="0"/>
        <v>5.6538591093616844E-3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7.0000235929575409E-3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5.3722099705515074E-3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5.7547249209863455E-3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10.480879634459754</v>
      </c>
      <c r="D31" s="20">
        <f t="shared" si="0"/>
        <v>4.4545479487654218E-3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8.1213966028896323</v>
      </c>
      <c r="D32" s="20">
        <f t="shared" si="0"/>
        <v>3.4517284655733245E-3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7.3654978544622498</v>
      </c>
      <c r="D33" s="20">
        <f t="shared" si="0"/>
        <v>3.1304589408083731E-3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7.3208321243340491</v>
      </c>
      <c r="D34" s="20">
        <f t="shared" si="0"/>
        <v>3.1114752635349012E-3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7.0093674357622175</v>
      </c>
      <c r="D35" s="20">
        <f t="shared" si="0"/>
        <v>2.9790975969668384E-3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5.8337707393951597</v>
      </c>
      <c r="D36" s="20">
        <f t="shared" si="0"/>
        <v>2.4794494724754996E-3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5.5964704059916217</v>
      </c>
      <c r="D37" s="20">
        <f t="shared" si="0"/>
        <v>2.3785928888421385E-3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2.2950897026090301E-3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3.8921463588526928</v>
      </c>
      <c r="D39" s="20">
        <f t="shared" si="0"/>
        <v>1.654226857268527E-3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3.5024877431653625</v>
      </c>
      <c r="D40" s="20">
        <f t="shared" si="0"/>
        <v>1.4886154727505861E-3</v>
      </c>
    </row>
    <row r="41" spans="2:14">
      <c r="B41" s="22" t="s">
        <v>56</v>
      </c>
      <c r="C41" s="9">
        <f>[2]SHIB!$J$4</f>
        <v>3.4665766299341967</v>
      </c>
      <c r="D41" s="20">
        <f t="shared" si="0"/>
        <v>1.4733526530864979E-3</v>
      </c>
    </row>
    <row r="42" spans="2:14">
      <c r="B42" s="22" t="s">
        <v>33</v>
      </c>
      <c r="C42" s="1">
        <f>[2]EGLD!$J$4</f>
        <v>3.0625993104245044</v>
      </c>
      <c r="D42" s="20">
        <f t="shared" si="0"/>
        <v>1.3016555815875549E-3</v>
      </c>
    </row>
    <row r="43" spans="2:14">
      <c r="B43" s="22" t="s">
        <v>50</v>
      </c>
      <c r="C43" s="9">
        <f>[2]KAVA!$J$4</f>
        <v>1.9150641944007583</v>
      </c>
      <c r="D43" s="20">
        <f t="shared" si="0"/>
        <v>8.1393409488971077E-4</v>
      </c>
    </row>
    <row r="44" spans="2:14">
      <c r="B44" s="22" t="s">
        <v>36</v>
      </c>
      <c r="C44" s="9">
        <f>[2]AMP!$J$4</f>
        <v>1.7967909196148351</v>
      </c>
      <c r="D44" s="20">
        <f t="shared" si="0"/>
        <v>7.6366598839804024E-4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7.2116546644683435E-4</v>
      </c>
    </row>
    <row r="46" spans="2:14">
      <c r="B46" s="22" t="s">
        <v>40</v>
      </c>
      <c r="C46" s="9">
        <f>[2]SHPING!$J$4</f>
        <v>4.3555358385368601</v>
      </c>
      <c r="D46" s="20">
        <f t="shared" si="0"/>
        <v>1.8511750837723212E-3</v>
      </c>
    </row>
    <row r="47" spans="2:14">
      <c r="B47" s="22" t="s">
        <v>23</v>
      </c>
      <c r="C47" s="9">
        <f>[2]LUNA!J4</f>
        <v>1.0164739695091065</v>
      </c>
      <c r="D47" s="20">
        <f t="shared" si="0"/>
        <v>4.3201832229453253E-4</v>
      </c>
    </row>
    <row r="48" spans="2:14">
      <c r="B48" s="7" t="s">
        <v>28</v>
      </c>
      <c r="C48" s="1">
        <f>[2]ATLAS!O46</f>
        <v>1.1536523684267816</v>
      </c>
      <c r="D48" s="20">
        <f t="shared" si="0"/>
        <v>4.9032142058644918E-4</v>
      </c>
    </row>
    <row r="49" spans="2:4">
      <c r="B49" s="7" t="s">
        <v>25</v>
      </c>
      <c r="C49" s="1">
        <f>[2]POLIS!J4</f>
        <v>0.69050481356291871</v>
      </c>
      <c r="D49" s="20">
        <f t="shared" si="0"/>
        <v>2.9347601615004125E-4</v>
      </c>
    </row>
    <row r="50" spans="2:4">
      <c r="B50" s="22" t="s">
        <v>43</v>
      </c>
      <c r="C50" s="9">
        <f>[2]TRX!$J$4</f>
        <v>0.70977083784544559</v>
      </c>
      <c r="D50" s="20">
        <f t="shared" si="0"/>
        <v>3.0166439650949369E-4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2023-09-02T10:08:14Z</dcterms:modified>
</cp:coreProperties>
</file>