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40"/>
  <c r="C30" l="1"/>
  <c r="C14"/>
  <c r="C4"/>
  <c r="C37"/>
  <c r="C20"/>
  <c r="C48" l="1"/>
  <c r="C44" l="1"/>
  <c r="C26" l="1"/>
  <c r="C28" l="1"/>
  <c r="C35" l="1"/>
  <c r="C55"/>
  <c r="C42"/>
  <c r="C34"/>
  <c r="C16"/>
  <c r="C46"/>
  <c r="C22"/>
  <c r="C33"/>
  <c r="C53"/>
  <c r="C18"/>
  <c r="C50"/>
  <c r="C19"/>
  <c r="C13"/>
  <c r="C36" l="1"/>
  <c r="C27"/>
  <c r="C32"/>
  <c r="C39"/>
  <c r="C51"/>
  <c r="C54"/>
  <c r="C24"/>
  <c r="C49"/>
  <c r="C45"/>
  <c r="C29"/>
  <c r="C15" l="1"/>
  <c r="C43"/>
  <c r="C25"/>
  <c r="C31"/>
  <c r="C41"/>
  <c r="C23"/>
  <c r="C21"/>
  <c r="C38"/>
  <c r="C47" l="1"/>
  <c r="C17"/>
  <c r="C12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<sst xmlns="http://schemas.openxmlformats.org/spreadsheetml/2006/main" count="107" uniqueCount="67">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</sst>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1294.153550397921</c:v>
                </c:pt>
                <c:pt idx="1">
                  <c:v>1275.2814769522554</c:v>
                </c:pt>
                <c:pt idx="2">
                  <c:v>539.94000000000005</c:v>
                </c:pt>
                <c:pt idx="3">
                  <c:v>250.90769940698502</c:v>
                </c:pt>
                <c:pt idx="4">
                  <c:v>220.38922681259839</c:v>
                </c:pt>
                <c:pt idx="5">
                  <c:v>796.92175713189829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1275.2814769522554</v>
          </cell>
        </row>
      </sheetData>
      <sheetData sheetId="1">
        <row r="4">
          <cell r="J4">
            <v>1294.153550397921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2.4717688959251407</v>
          </cell>
        </row>
      </sheetData>
      <sheetData sheetId="4">
        <row r="47">
          <cell r="M47">
            <v>111.75</v>
          </cell>
          <cell r="O47">
            <v>2.2451232821536635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2.7789273961062677</v>
          </cell>
        </row>
      </sheetData>
      <sheetData sheetId="8">
        <row r="4">
          <cell r="J4">
            <v>37.855273523017189</v>
          </cell>
        </row>
      </sheetData>
      <sheetData sheetId="9">
        <row r="4">
          <cell r="J4">
            <v>9.4354016257653459</v>
          </cell>
        </row>
      </sheetData>
      <sheetData sheetId="10">
        <row r="4">
          <cell r="J4">
            <v>19.970833464428647</v>
          </cell>
        </row>
      </sheetData>
      <sheetData sheetId="11">
        <row r="4">
          <cell r="J4">
            <v>11.954709023109391</v>
          </cell>
        </row>
      </sheetData>
      <sheetData sheetId="12">
        <row r="4">
          <cell r="J4">
            <v>48.412362541232675</v>
          </cell>
        </row>
      </sheetData>
      <sheetData sheetId="13">
        <row r="4">
          <cell r="J4">
            <v>3.4960902829576552</v>
          </cell>
        </row>
      </sheetData>
      <sheetData sheetId="14">
        <row r="4">
          <cell r="J4">
            <v>220.38922681259839</v>
          </cell>
        </row>
      </sheetData>
      <sheetData sheetId="15">
        <row r="4">
          <cell r="J4">
            <v>4.9120502998779569</v>
          </cell>
        </row>
      </sheetData>
      <sheetData sheetId="16">
        <row r="4">
          <cell r="J4">
            <v>44.050035788206124</v>
          </cell>
        </row>
      </sheetData>
      <sheetData sheetId="17">
        <row r="4">
          <cell r="J4">
            <v>5.5880049266585132</v>
          </cell>
        </row>
      </sheetData>
      <sheetData sheetId="18">
        <row r="4">
          <cell r="J4">
            <v>4.5358925046814198</v>
          </cell>
        </row>
      </sheetData>
      <sheetData sheetId="19">
        <row r="4">
          <cell r="J4">
            <v>11.552917962601878</v>
          </cell>
        </row>
      </sheetData>
      <sheetData sheetId="20">
        <row r="4">
          <cell r="J4">
            <v>2.2326187761087906</v>
          </cell>
        </row>
      </sheetData>
      <sheetData sheetId="21">
        <row r="4">
          <cell r="J4">
            <v>15.306583744858473</v>
          </cell>
        </row>
      </sheetData>
      <sheetData sheetId="22">
        <row r="4">
          <cell r="J4">
            <v>8.0039828580408319</v>
          </cell>
        </row>
      </sheetData>
      <sheetData sheetId="23">
        <row r="4">
          <cell r="J4">
            <v>10.722640799551078</v>
          </cell>
        </row>
      </sheetData>
      <sheetData sheetId="24">
        <row r="4">
          <cell r="J4">
            <v>5.1776247732776168</v>
          </cell>
        </row>
      </sheetData>
      <sheetData sheetId="25">
        <row r="4">
          <cell r="J4">
            <v>14.95055896225732</v>
          </cell>
        </row>
      </sheetData>
      <sheetData sheetId="26">
        <row r="4">
          <cell r="J4">
            <v>48.309982173459488</v>
          </cell>
        </row>
      </sheetData>
      <sheetData sheetId="27">
        <row r="4">
          <cell r="J4">
            <v>1.5522404923358466</v>
          </cell>
        </row>
      </sheetData>
      <sheetData sheetId="28">
        <row r="4">
          <cell r="J4">
            <v>39.49873958585151</v>
          </cell>
        </row>
      </sheetData>
      <sheetData sheetId="29">
        <row r="4">
          <cell r="J4">
            <v>33.32325899321836</v>
          </cell>
        </row>
      </sheetData>
      <sheetData sheetId="30">
        <row r="4">
          <cell r="J4">
            <v>2.7019493067251927</v>
          </cell>
        </row>
      </sheetData>
      <sheetData sheetId="31">
        <row r="4">
          <cell r="J4">
            <v>4.1107392041347453</v>
          </cell>
        </row>
      </sheetData>
      <sheetData sheetId="32">
        <row r="4">
          <cell r="J4">
            <v>2.5838406840138406</v>
          </cell>
        </row>
      </sheetData>
      <sheetData sheetId="33">
        <row r="4">
          <cell r="J4">
            <v>250.90769940698502</v>
          </cell>
        </row>
      </sheetData>
      <sheetData sheetId="34">
        <row r="4">
          <cell r="J4">
            <v>0.97284898360547545</v>
          </cell>
        </row>
      </sheetData>
      <sheetData sheetId="35">
        <row r="4">
          <cell r="J4">
            <v>10.813691484153262</v>
          </cell>
        </row>
      </sheetData>
      <sheetData sheetId="36">
        <row r="4">
          <cell r="J4">
            <v>17.578244297535772</v>
          </cell>
        </row>
      </sheetData>
      <sheetData sheetId="37">
        <row r="4">
          <cell r="J4">
            <v>19.073444931863598</v>
          </cell>
        </row>
      </sheetData>
      <sheetData sheetId="38">
        <row r="4">
          <cell r="J4">
            <v>17.172581964185124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36" sqref="B36:D3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539.94</f>
        <v>539.94000000000005</v>
      </c>
      <c r="P2" t="s">
        <v>8</v>
      </c>
      <c r="Q2" s="10">
        <f>N2+K2+H2</f>
        <v>597.0200000000001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0.13638086114307466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4377.5937107016607</v>
      </c>
      <c r="D7" s="20">
        <f>(C7*[1]Feuil1!$K$2-C4)/C4</f>
        <v>0.53570172580513165</v>
      </c>
      <c r="E7" s="31">
        <f>C7-C7/(1+D7)</f>
        <v>1527.04426015221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1294.153550397921</v>
      </c>
    </row>
    <row r="9" spans="2:20">
      <c r="M9" s="17" t="str">
        <f>IF(C13&gt;C7*Params!F8,B13,"Others")</f>
        <v>ETH</v>
      </c>
      <c r="N9" s="18">
        <f>IF(C13&gt;C7*0.1,C13,C7)</f>
        <v>1275.2814769522554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539.94000000000005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250.90769940698502</v>
      </c>
    </row>
    <row r="12" spans="2:20">
      <c r="B12" s="7" t="s">
        <v>4</v>
      </c>
      <c r="C12" s="1">
        <f>[2]BTC!J4</f>
        <v>1294.153550397921</v>
      </c>
      <c r="D12" s="20">
        <f>C12/$C$7</f>
        <v>0.2956312613557936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220.38922681259839</v>
      </c>
    </row>
    <row r="13" spans="2:20">
      <c r="B13" s="7" t="s">
        <v>19</v>
      </c>
      <c r="C13" s="1">
        <f>[2]ETH!J4</f>
        <v>1275.2814769522554</v>
      </c>
      <c r="D13" s="20">
        <f t="shared" ref="D13:D55" si="0">C13/$C$7</f>
        <v>0.29132020037278594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796.92175713189829</v>
      </c>
      <c r="Q13" s="23"/>
    </row>
    <row r="14" spans="2:20">
      <c r="B14" s="7" t="s">
        <v>59</v>
      </c>
      <c r="C14" s="1">
        <f>$N$2</f>
        <v>539.94000000000005</v>
      </c>
      <c r="D14" s="20">
        <f t="shared" si="0"/>
        <v>0.12334173422262525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250.90769940698502</v>
      </c>
      <c r="D15" s="20">
        <f t="shared" si="0"/>
        <v>5.7316351399538258E-2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220.38922681259839</v>
      </c>
      <c r="D16" s="20">
        <f t="shared" si="0"/>
        <v>5.0344833572340229E-2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2.5527723079190965E-2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2.0559240063777958E-2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1.428867184432568E-2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1.158170523592825E-2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48.309982173459488</v>
      </c>
      <c r="D21" s="20">
        <f t="shared" si="0"/>
        <v>1.103573912201097E-2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48.412362541232675</v>
      </c>
      <c r="D22" s="20">
        <f t="shared" si="0"/>
        <v>1.1059126483776157E-2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44.050035788206124</v>
      </c>
      <c r="D23" s="20">
        <f t="shared" si="0"/>
        <v>1.0062614006530447E-2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39.49873958585151</v>
      </c>
      <c r="D24" s="20">
        <f t="shared" si="0"/>
        <v>9.022934104024119E-3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37.855273523017189</v>
      </c>
      <c r="D25" s="20">
        <f t="shared" si="0"/>
        <v>8.6475072893298661E-3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33.32325899321836</v>
      </c>
      <c r="D26" s="20">
        <f t="shared" si="0"/>
        <v>7.6122320149891558E-3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19.970833464428647</v>
      </c>
      <c r="D27" s="20">
        <f t="shared" si="0"/>
        <v>4.5620573274324332E-3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19.073444931863598</v>
      </c>
      <c r="D28" s="20">
        <f t="shared" si="0"/>
        <v>4.3570614799714746E-3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17.578244297535772</v>
      </c>
      <c r="D29" s="20">
        <f t="shared" si="0"/>
        <v>4.0155038268085983E-3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17.172581964185124</v>
      </c>
      <c r="D30" s="20">
        <f t="shared" si="0"/>
        <v>3.9228359457398401E-3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14.95055896225732</v>
      </c>
      <c r="D31" s="20">
        <f t="shared" si="0"/>
        <v>3.4152458976968369E-3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15.306583744858473</v>
      </c>
      <c r="D32" s="20">
        <f t="shared" si="0"/>
        <v>3.4965747751874087E-3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31</v>
      </c>
      <c r="C33" s="9">
        <f>[2]ATOM!$J$4</f>
        <v>11.954709023109391</v>
      </c>
      <c r="D33" s="20">
        <f t="shared" si="0"/>
        <v>2.7308859188746493E-3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53</v>
      </c>
      <c r="C34" s="9">
        <f>[2]ICP!$J$4</f>
        <v>11.552917962601878</v>
      </c>
      <c r="D34" s="20">
        <f t="shared" si="0"/>
        <v>2.6391023758918285E-3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[2]UNI!$J$4</f>
        <v>10.813691484153262</v>
      </c>
      <c r="D35" s="20">
        <f t="shared" si="0"/>
        <v>2.4702364355370919E-3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10.722640799551078</v>
      </c>
      <c r="D36" s="20">
        <f t="shared" si="0"/>
        <v>2.449437181284785E-3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2.3985780074407617E-3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9.4354016257653459</v>
      </c>
      <c r="D38" s="20">
        <f t="shared" si="0"/>
        <v>2.1553854124696731E-3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8.0039828580408319</v>
      </c>
      <c r="D39" s="20">
        <f t="shared" si="0"/>
        <v>1.8283978338313898E-3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6.38</v>
      </c>
      <c r="D40" s="20">
        <f t="shared" si="0"/>
        <v>1.4574216845211485E-3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5.5880049266585132</v>
      </c>
      <c r="D41" s="20">
        <f t="shared" si="0"/>
        <v>1.2765014973860702E-3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5.1776247732776168</v>
      </c>
      <c r="D42" s="20">
        <f t="shared" si="0"/>
        <v>1.1827558963775383E-3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4.9120502998779569</v>
      </c>
      <c r="D43" s="20">
        <f t="shared" si="0"/>
        <v>1.1220891257838158E-3</v>
      </c>
    </row>
    <row r="44" spans="2:14">
      <c r="B44" s="22" t="s">
        <v>37</v>
      </c>
      <c r="C44" s="9">
        <f>[2]GRT!$J$4</f>
        <v>4.5358925046814198</v>
      </c>
      <c r="D44" s="20">
        <f t="shared" si="0"/>
        <v>1.0361611434137378E-3</v>
      </c>
    </row>
    <row r="45" spans="2:14">
      <c r="B45" s="22" t="s">
        <v>56</v>
      </c>
      <c r="C45" s="9">
        <f>[2]SHIB!$J$4</f>
        <v>4.1107392041347453</v>
      </c>
      <c r="D45" s="20">
        <f t="shared" si="0"/>
        <v>9.3904082374877528E-4</v>
      </c>
    </row>
    <row r="46" spans="2:14">
      <c r="B46" s="22" t="s">
        <v>36</v>
      </c>
      <c r="C46" s="9">
        <f>[2]AMP!$J$4</f>
        <v>3.4960902829576552</v>
      </c>
      <c r="D46" s="20">
        <f t="shared" si="0"/>
        <v>7.9863288235519831E-4</v>
      </c>
    </row>
    <row r="47" spans="2:14">
      <c r="B47" s="22" t="s">
        <v>64</v>
      </c>
      <c r="C47" s="10">
        <f>[2]ACE!$J$4</f>
        <v>2.7789273961062677</v>
      </c>
      <c r="D47" s="20">
        <f t="shared" si="0"/>
        <v>6.3480706062620158E-4</v>
      </c>
    </row>
    <row r="48" spans="2:14">
      <c r="B48" s="22" t="s">
        <v>40</v>
      </c>
      <c r="C48" s="9">
        <f>[2]SHPING!$J$4</f>
        <v>2.5838406840138406</v>
      </c>
      <c r="D48" s="20">
        <f t="shared" si="0"/>
        <v>5.9024223232440889E-4</v>
      </c>
    </row>
    <row r="49" spans="2:4">
      <c r="B49" s="22" t="s">
        <v>62</v>
      </c>
      <c r="C49" s="10">
        <f>[2]SEI!$J$4</f>
        <v>2.7019493067251927</v>
      </c>
      <c r="D49" s="20">
        <f t="shared" si="0"/>
        <v>6.1722249374579626E-4</v>
      </c>
    </row>
    <row r="50" spans="2:4">
      <c r="B50" s="7" t="s">
        <v>25</v>
      </c>
      <c r="C50" s="1">
        <f>[2]POLIS!J4</f>
        <v>2.4717688959251407</v>
      </c>
      <c r="D50" s="20">
        <f t="shared" si="0"/>
        <v>5.6464100126115964E-4</v>
      </c>
    </row>
    <row r="51" spans="2:4">
      <c r="B51" s="22" t="s">
        <v>50</v>
      </c>
      <c r="C51" s="9">
        <f>[2]KAVA!$J$4</f>
        <v>2.2326187761087906</v>
      </c>
      <c r="D51" s="20">
        <f t="shared" si="0"/>
        <v>5.1001050432131949E-4</v>
      </c>
    </row>
    <row r="52" spans="2:4">
      <c r="B52" s="7" t="s">
        <v>28</v>
      </c>
      <c r="C52" s="1">
        <f>[2]ATLAS!O47</f>
        <v>2.2451232821536635</v>
      </c>
      <c r="D52" s="20">
        <f t="shared" si="0"/>
        <v>5.1286698367304737E-4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3.8760874401202257E-4</v>
      </c>
    </row>
    <row r="54" spans="2:4">
      <c r="B54" s="22" t="s">
        <v>63</v>
      </c>
      <c r="C54" s="10">
        <f>[2]MEME!$J$4</f>
        <v>1.5522404923358466</v>
      </c>
      <c r="D54" s="20">
        <f t="shared" si="0"/>
        <v>3.5458761020721734E-4</v>
      </c>
    </row>
    <row r="55" spans="2:4">
      <c r="B55" s="22" t="s">
        <v>43</v>
      </c>
      <c r="C55" s="9">
        <f>[2]TRX!$J$4</f>
        <v>0.97284898360547545</v>
      </c>
      <c r="D55" s="20">
        <f t="shared" si="0"/>
        <v>2.2223373110830395E-4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2024-01-07T21:30:40Z</dcterms:modified>
</cp:coreProperties>
</file>