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6" l="1"/>
  <c r="C28"/>
  <c r="C20" l="1"/>
  <c r="T2"/>
  <c r="C24" i="2" l="1"/>
  <c r="C30" i="1" l="1"/>
  <c r="C4"/>
  <c r="C37"/>
  <c r="C29"/>
  <c r="Q2" l="1"/>
  <c r="C45" l="1"/>
  <c r="C48" l="1"/>
  <c r="C44" l="1"/>
  <c r="C16" l="1"/>
  <c r="C43" l="1"/>
  <c r="C17" l="1"/>
  <c r="C42" l="1"/>
  <c r="C19" l="1"/>
  <c r="C47"/>
  <c r="C32"/>
  <c r="C26" l="1"/>
  <c r="C35"/>
  <c r="C49"/>
  <c r="C41"/>
  <c r="C39"/>
  <c r="C40"/>
  <c r="C31"/>
  <c r="C33" l="1"/>
  <c r="C50" l="1"/>
  <c r="C25" l="1"/>
  <c r="C23"/>
  <c r="C14"/>
  <c r="C22"/>
  <c r="C36" l="1"/>
  <c r="C34"/>
  <c r="C38"/>
  <c r="C21"/>
  <c r="C27"/>
  <c r="C24"/>
  <c r="C15"/>
  <c r="C18"/>
  <c r="C12" l="1"/>
  <c r="C13" l="1"/>
  <c r="C7"/>
  <c r="D14" l="1"/>
  <c r="D13"/>
  <c r="D30"/>
  <c r="D15"/>
  <c r="D47"/>
  <c r="D37"/>
  <c r="M9"/>
  <c r="D38"/>
  <c r="D17"/>
  <c r="D41"/>
  <c r="D20"/>
  <c r="D44"/>
  <c r="D7"/>
  <c r="E7" s="1"/>
  <c r="D45"/>
  <c r="D35"/>
  <c r="D24"/>
  <c r="D46"/>
  <c r="D36"/>
  <c r="Q3"/>
  <c r="D18"/>
  <c r="D34"/>
  <c r="D48"/>
  <c r="D50"/>
  <c r="D23"/>
  <c r="D32"/>
  <c r="D29"/>
  <c r="D27"/>
  <c r="D16"/>
  <c r="D19"/>
  <c r="D21"/>
  <c r="D26"/>
  <c r="D43"/>
  <c r="D39"/>
  <c r="D31"/>
  <c r="D42"/>
  <c r="D33"/>
  <c r="D28"/>
  <c r="N9"/>
  <c r="D40"/>
  <c r="D22"/>
  <c r="D49"/>
  <c r="D25"/>
  <c r="M8"/>
  <c r="D12"/>
  <c r="N8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N20" l="1"/>
  <c r="M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<sst xmlns="http://schemas.openxmlformats.org/spreadsheetml/2006/main" count="95" uniqueCount="60">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</sst>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936.06807012636409</c:v>
                </c:pt>
                <c:pt idx="1">
                  <c:v>860.24409268672014</c:v>
                </c:pt>
                <c:pt idx="2">
                  <c:v>763.82551858715794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936.06807012636409</v>
          </cell>
        </row>
      </sheetData>
      <sheetData sheetId="1">
        <row r="4">
          <cell r="J4">
            <v>860.24409268672014</v>
          </cell>
        </row>
      </sheetData>
      <sheetData sheetId="2">
        <row r="2">
          <cell r="Y2">
            <v>59.4</v>
          </cell>
        </row>
      </sheetData>
      <sheetData sheetId="3">
        <row r="4">
          <cell r="J4">
            <v>0.91565110066000888</v>
          </cell>
        </row>
      </sheetData>
      <sheetData sheetId="4">
        <row r="46">
          <cell r="M46">
            <v>76.27000000000001</v>
          </cell>
          <cell r="O46">
            <v>0.54390192867699483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26.36225433508136</v>
          </cell>
        </row>
      </sheetData>
      <sheetData sheetId="8">
        <row r="4">
          <cell r="J4">
            <v>7.9798903292472056</v>
          </cell>
        </row>
      </sheetData>
      <sheetData sheetId="9">
        <row r="4">
          <cell r="J4">
            <v>17.005628993288745</v>
          </cell>
        </row>
      </sheetData>
      <sheetData sheetId="10">
        <row r="4">
          <cell r="J4">
            <v>10.924074446705699</v>
          </cell>
        </row>
      </sheetData>
      <sheetData sheetId="11">
        <row r="4">
          <cell r="J4">
            <v>30.473758242392059</v>
          </cell>
        </row>
      </sheetData>
      <sheetData sheetId="12">
        <row r="4">
          <cell r="J4">
            <v>2.0160904108501145</v>
          </cell>
        </row>
      </sheetData>
      <sheetData sheetId="13">
        <row r="4">
          <cell r="J4">
            <v>124.34761368856249</v>
          </cell>
        </row>
      </sheetData>
      <sheetData sheetId="14">
        <row r="4">
          <cell r="J4">
            <v>4.0644809328476788</v>
          </cell>
        </row>
      </sheetData>
      <sheetData sheetId="15">
        <row r="4">
          <cell r="J4">
            <v>26.516414303267545</v>
          </cell>
        </row>
      </sheetData>
      <sheetData sheetId="16">
        <row r="4">
          <cell r="J4">
            <v>3.9995334276712802</v>
          </cell>
        </row>
      </sheetData>
      <sheetData sheetId="17">
        <row r="4">
          <cell r="J4">
            <v>5.638346506207955</v>
          </cell>
        </row>
      </sheetData>
      <sheetData sheetId="18">
        <row r="4">
          <cell r="J4">
            <v>7.8470083324065492</v>
          </cell>
        </row>
      </sheetData>
      <sheetData sheetId="19">
        <row r="4">
          <cell r="J4">
            <v>5.97825836370723</v>
          </cell>
        </row>
      </sheetData>
      <sheetData sheetId="20">
        <row r="4">
          <cell r="J4">
            <v>13.473123694712493</v>
          </cell>
        </row>
      </sheetData>
      <sheetData sheetId="21">
        <row r="4">
          <cell r="J4">
            <v>1.2027860341180141</v>
          </cell>
        </row>
      </sheetData>
      <sheetData sheetId="22">
        <row r="4">
          <cell r="J4">
            <v>30.852972318195533</v>
          </cell>
        </row>
      </sheetData>
      <sheetData sheetId="23">
        <row r="4">
          <cell r="J4">
            <v>29.666005085938288</v>
          </cell>
        </row>
      </sheetData>
      <sheetData sheetId="24">
        <row r="4">
          <cell r="J4">
            <v>25.465011042760004</v>
          </cell>
        </row>
      </sheetData>
      <sheetData sheetId="25">
        <row r="4">
          <cell r="J4">
            <v>24.473918812105186</v>
          </cell>
        </row>
      </sheetData>
      <sheetData sheetId="26">
        <row r="4">
          <cell r="J4">
            <v>3.4538124053953267</v>
          </cell>
        </row>
      </sheetData>
      <sheetData sheetId="27">
        <row r="4">
          <cell r="J4">
            <v>123.69342559281085</v>
          </cell>
        </row>
      </sheetData>
      <sheetData sheetId="28">
        <row r="4">
          <cell r="J4">
            <v>0.67010972879175745</v>
          </cell>
        </row>
      </sheetData>
      <sheetData sheetId="29">
        <row r="4">
          <cell r="J4">
            <v>6.8737593896905445</v>
          </cell>
        </row>
      </sheetData>
      <sheetData sheetId="30">
        <row r="4">
          <cell r="J4">
            <v>21.368521682406694</v>
          </cell>
        </row>
      </sheetData>
      <sheetData sheetId="31">
        <row r="4">
          <cell r="J4">
            <v>4.45295636376507</v>
          </cell>
        </row>
      </sheetData>
      <sheetData sheetId="32">
        <row r="4">
          <cell r="J4">
            <v>2.6872255443490967</v>
          </cell>
        </row>
      </sheetData>
      <sheetData sheetId="33">
        <row r="4">
          <cell r="J4">
            <v>1.7675764629798631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26.14+15.37</f>
        <v>41.51</v>
      </c>
      <c r="J2" t="s">
        <v>6</v>
      </c>
      <c r="K2" s="9">
        <v>16.306000000000001</v>
      </c>
      <c r="M2" t="s">
        <v>7</v>
      </c>
      <c r="N2" s="9">
        <v>2</v>
      </c>
      <c r="P2" t="s">
        <v>8</v>
      </c>
      <c r="Q2" s="10">
        <f>N2+K2+H2</f>
        <v>59.816000000000003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2.315210950030849E-2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2583.6090659126758</v>
      </c>
      <c r="D7" s="20">
        <f>(C7*[1]Feuil1!$K$2-C4)/C4</f>
        <v>9.4822885274945812E-3</v>
      </c>
      <c r="E7" s="32">
        <f>C7-C7/(1+D7)</f>
        <v>24.268406572016374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936.06807012636409</v>
      </c>
    </row>
    <row r="9" spans="2:20">
      <c r="M9" s="17" t="str">
        <f>IF(C13&gt;C7*[2]Params!F8,B13,"Others")</f>
        <v>BTC</v>
      </c>
      <c r="N9" s="18">
        <f>IF(C13&gt;C7*0.1,C13,C7)</f>
        <v>860.24409268672014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763.82551858715794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936.06807012636409</v>
      </c>
      <c r="D12" s="30">
        <f>C12/$C$7</f>
        <v>0.36231025911642412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860.24409268672014</v>
      </c>
      <c r="D13" s="30">
        <f t="shared" ref="D13:D50" si="0">C13/$C$7</f>
        <v>0.33296217451645826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124.34761368856249</v>
      </c>
      <c r="D14" s="30">
        <f t="shared" si="0"/>
        <v>4.8129423034299477E-2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123.69342559281085</v>
      </c>
      <c r="D15" s="30">
        <f t="shared" si="0"/>
        <v>4.7876215958824013E-2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2.9520720068017398E-2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59.4</v>
      </c>
      <c r="D17" s="30">
        <f t="shared" si="0"/>
        <v>2.2991094428218607E-2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29.666005085938288</v>
      </c>
      <c r="D18" s="30">
        <f>C18/$C$7</f>
        <v>1.1482389296949842E-2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30.852972318195533</v>
      </c>
      <c r="D19" s="30">
        <f>C19/$C$7</f>
        <v>1.1941811447118658E-2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41.51</v>
      </c>
      <c r="D20" s="30">
        <f t="shared" si="0"/>
        <v>1.6066672217430206E-2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30.473758242392059</v>
      </c>
      <c r="D21" s="30">
        <f t="shared" si="0"/>
        <v>1.179503456790473E-2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26.36225433508136</v>
      </c>
      <c r="D22" s="30">
        <f t="shared" si="0"/>
        <v>1.0203654524555066E-2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25.465011042760004</v>
      </c>
      <c r="D23" s="30">
        <f t="shared" si="0"/>
        <v>9.856371607739476E-3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26.516414303267545</v>
      </c>
      <c r="D24" s="30">
        <f t="shared" si="0"/>
        <v>1.0263322982225431E-2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24.473918812105186</v>
      </c>
      <c r="D25" s="30">
        <f t="shared" si="0"/>
        <v>9.4727639467620563E-3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21.368521682406694</v>
      </c>
      <c r="D26" s="30">
        <f t="shared" si="0"/>
        <v>8.2708030267954393E-3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17.005628993288745</v>
      </c>
      <c r="D27" s="30">
        <f t="shared" si="0"/>
        <v>6.5821215824234626E-3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7.7411092350904405E-3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6.3113263593692365E-3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2</v>
      </c>
      <c r="D30" s="30">
        <f t="shared" si="0"/>
        <v>7.7411092350904403E-4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10.924074446705699</v>
      </c>
      <c r="D31" s="30">
        <f t="shared" si="0"/>
        <v>4.2282226792104485E-3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13.473123694712493</v>
      </c>
      <c r="D32" s="30">
        <f t="shared" si="0"/>
        <v>5.2148461129327356E-3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7.9798903292472056</v>
      </c>
      <c r="D33" s="30">
        <f t="shared" si="0"/>
        <v>3.0886601361372217E-3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7.8470083324065492</v>
      </c>
      <c r="D34" s="30">
        <f t="shared" si="0"/>
        <v>3.0372274334911986E-3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6.8737593896905445</v>
      </c>
      <c r="D35" s="30">
        <f t="shared" si="0"/>
        <v>2.660526114566155E-3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5.97825836370723</v>
      </c>
      <c r="D36" s="30">
        <f t="shared" si="0"/>
        <v>2.3139175514525351E-3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2.0900994934744191E-3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5.638346506207955</v>
      </c>
      <c r="D38" s="30">
        <f t="shared" si="0"/>
        <v>2.1823528104923159E-3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3.9995334276712802</v>
      </c>
      <c r="D39" s="30">
        <f t="shared" si="0"/>
        <v>1.5480412576499535E-3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4.0644809328476788</v>
      </c>
      <c r="D40" s="30">
        <f t="shared" si="0"/>
        <v>1.5731795442558087E-3</v>
      </c>
    </row>
    <row r="41" spans="2:14">
      <c r="B41" s="22" t="s">
        <v>56</v>
      </c>
      <c r="C41" s="9">
        <f>[2]SHIB!$J$4</f>
        <v>3.4538124053953267</v>
      </c>
      <c r="D41" s="30">
        <f t="shared" si="0"/>
        <v>1.3368169553837845E-3</v>
      </c>
    </row>
    <row r="42" spans="2:14">
      <c r="B42" s="22" t="s">
        <v>37</v>
      </c>
      <c r="C42" s="9">
        <f>[2]GRT!$J$4</f>
        <v>4.45295636376507</v>
      </c>
      <c r="D42" s="30">
        <f t="shared" si="0"/>
        <v>1.7235410815498264E-3</v>
      </c>
    </row>
    <row r="43" spans="2:14">
      <c r="B43" s="22" t="s">
        <v>50</v>
      </c>
      <c r="C43" s="9">
        <f>[2]KAVA!$J$4</f>
        <v>2.6872255443490967</v>
      </c>
      <c r="D43" s="30">
        <f t="shared" si="0"/>
        <v>1.0401053239065864E-3</v>
      </c>
    </row>
    <row r="44" spans="2:14">
      <c r="B44" s="22" t="s">
        <v>36</v>
      </c>
      <c r="C44" s="9">
        <f>[2]AMP!$J$4</f>
        <v>2.0160904108501145</v>
      </c>
      <c r="D44" s="30">
        <f t="shared" si="0"/>
        <v>7.8033880491045501E-4</v>
      </c>
    </row>
    <row r="45" spans="2:14">
      <c r="B45" s="22" t="s">
        <v>40</v>
      </c>
      <c r="C45" s="9">
        <f>[2]SHPING!$J$4</f>
        <v>1.7675764629798631</v>
      </c>
      <c r="D45" s="30">
        <f t="shared" si="0"/>
        <v>6.8415012406509567E-4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6.5675323035011772E-4</v>
      </c>
    </row>
    <row r="47" spans="2:14">
      <c r="B47" s="22" t="s">
        <v>23</v>
      </c>
      <c r="C47" s="9">
        <f>[2]LUNA!J4</f>
        <v>1.2027860341180141</v>
      </c>
      <c r="D47" s="30">
        <f t="shared" si="0"/>
        <v>4.6554490382743821E-4</v>
      </c>
    </row>
    <row r="48" spans="2:14">
      <c r="B48" s="7" t="s">
        <v>25</v>
      </c>
      <c r="C48" s="1">
        <f>[2]POLIS!J4</f>
        <v>0.91565110066000888</v>
      </c>
      <c r="D48" s="30">
        <f t="shared" si="0"/>
        <v>3.5440775957199606E-4</v>
      </c>
    </row>
    <row r="49" spans="2:4">
      <c r="B49" s="22" t="s">
        <v>43</v>
      </c>
      <c r="C49" s="9">
        <f>[2]TRX!$J$4</f>
        <v>0.67010972879175745</v>
      </c>
      <c r="D49" s="30">
        <f t="shared" si="0"/>
        <v>2.5936963050369121E-4</v>
      </c>
    </row>
    <row r="50" spans="2:4">
      <c r="B50" s="7" t="s">
        <v>28</v>
      </c>
      <c r="C50" s="1">
        <f>[2]ATLAS!O46</f>
        <v>0.54390192867699483</v>
      </c>
      <c r="D50" s="30">
        <f t="shared" si="0"/>
        <v>2.1052021215324932E-4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2023-06-23T08:07:26Z</dcterms:modified>
</cp:coreProperties>
</file>