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5" i="1" l="1"/>
  <c r="C4"/>
  <c r="C37"/>
  <c r="C25"/>
  <c r="C46" l="1"/>
  <c r="C47" l="1"/>
  <c r="C45" l="1"/>
  <c r="C48"/>
  <c r="C23"/>
  <c r="C18"/>
  <c r="C43" l="1"/>
  <c r="C32" l="1"/>
  <c r="C35" l="1"/>
  <c r="C24"/>
  <c r="C26"/>
  <c r="C39" l="1"/>
  <c r="C31" l="1"/>
  <c r="C34" l="1"/>
  <c r="C30" l="1"/>
  <c r="C20" l="1"/>
  <c r="C22"/>
  <c r="C49" l="1"/>
  <c r="C21" l="1"/>
  <c r="C27" l="1"/>
  <c r="C29" l="1"/>
  <c r="C33"/>
  <c r="C28"/>
  <c r="C13" l="1"/>
  <c r="C12" l="1"/>
  <c r="C41" l="1"/>
  <c r="C36" l="1"/>
  <c r="C16" l="1"/>
  <c r="C40" l="1"/>
  <c r="C14"/>
  <c r="C42" l="1"/>
  <c r="C38" l="1"/>
  <c r="C19" l="1"/>
  <c r="C44" l="1"/>
  <c r="C17" l="1"/>
  <c r="C7" l="1"/>
  <c r="D34" l="1"/>
  <c r="N8"/>
  <c r="D24"/>
  <c r="D35"/>
  <c r="D39"/>
  <c r="D32"/>
  <c r="D49"/>
  <c r="D29"/>
  <c r="D40"/>
  <c r="M9"/>
  <c r="D42"/>
  <c r="D36"/>
  <c r="D14"/>
  <c r="Q3"/>
  <c r="D7"/>
  <c r="E7" s="1"/>
  <c r="D22"/>
  <c r="D21"/>
  <c r="D37"/>
  <c r="D43"/>
  <c r="D16"/>
  <c r="D33"/>
  <c r="M8"/>
  <c r="D38"/>
  <c r="D45"/>
  <c r="D12"/>
  <c r="N9"/>
  <c r="D50"/>
  <c r="D47"/>
  <c r="D18"/>
  <c r="D15"/>
  <c r="D31"/>
  <c r="D30"/>
  <c r="D41"/>
  <c r="D23"/>
  <c r="D48"/>
  <c r="D13"/>
  <c r="D46"/>
  <c r="D19"/>
  <c r="D27"/>
  <c r="D28"/>
  <c r="D26"/>
  <c r="D25"/>
  <c r="D20"/>
  <c r="D44"/>
  <c r="D17"/>
  <c r="M10" l="1"/>
  <c r="N10"/>
  <c r="M11" l="1"/>
  <c r="N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<sst xmlns="http://schemas.openxmlformats.org/spreadsheetml/2006/main" count="100" uniqueCount="62">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</sst>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1170.5586776099344</c:v>
                </c:pt>
                <c:pt idx="1">
                  <c:v>1157.8744346627936</c:v>
                </c:pt>
                <c:pt idx="2">
                  <c:v>238.98469613920744</c:v>
                </c:pt>
                <c:pt idx="3">
                  <c:v>202.92</c:v>
                </c:pt>
                <c:pt idx="4">
                  <c:v>909.38203925977405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1157.8744346627936</v>
          </cell>
        </row>
      </sheetData>
      <sheetData sheetId="1">
        <row r="4">
          <cell r="J4">
            <v>1170.5586776099344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3.511042649125514</v>
          </cell>
        </row>
      </sheetData>
      <sheetData sheetId="4">
        <row r="46">
          <cell r="M46">
            <v>133.25000000000003</v>
          </cell>
          <cell r="O46">
            <v>4.2243090243363426</v>
          </cell>
        </row>
      </sheetData>
      <sheetData sheetId="5">
        <row r="4">
          <cell r="C4">
            <v>-60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45.265330954704623</v>
          </cell>
        </row>
      </sheetData>
      <sheetData sheetId="8">
        <row r="4">
          <cell r="J4">
            <v>9.3771423325289245</v>
          </cell>
        </row>
      </sheetData>
      <sheetData sheetId="9">
        <row r="4">
          <cell r="J4">
            <v>19.74495561210237</v>
          </cell>
        </row>
      </sheetData>
      <sheetData sheetId="10">
        <row r="4">
          <cell r="J4">
            <v>11.733184711033434</v>
          </cell>
        </row>
      </sheetData>
      <sheetData sheetId="11">
        <row r="4">
          <cell r="J4">
            <v>57.472832601925994</v>
          </cell>
        </row>
      </sheetData>
      <sheetData sheetId="12">
        <row r="4">
          <cell r="J4">
            <v>2.4280956122423061</v>
          </cell>
        </row>
      </sheetData>
      <sheetData sheetId="13">
        <row r="4">
          <cell r="J4">
            <v>157.78937313353921</v>
          </cell>
        </row>
      </sheetData>
      <sheetData sheetId="14">
        <row r="4">
          <cell r="J4">
            <v>5.299072163079936</v>
          </cell>
        </row>
      </sheetData>
      <sheetData sheetId="15">
        <row r="4">
          <cell r="J4">
            <v>38.349770517326945</v>
          </cell>
        </row>
      </sheetData>
      <sheetData sheetId="16">
        <row r="4">
          <cell r="J4">
            <v>5.7426751494088668</v>
          </cell>
        </row>
      </sheetData>
      <sheetData sheetId="17">
        <row r="4">
          <cell r="J4">
            <v>10.676373610089136</v>
          </cell>
        </row>
      </sheetData>
      <sheetData sheetId="18">
        <row r="4">
          <cell r="J4">
            <v>12.875397699928744</v>
          </cell>
        </row>
      </sheetData>
      <sheetData sheetId="19">
        <row r="4">
          <cell r="J4">
            <v>8.4626250594256547</v>
          </cell>
        </row>
      </sheetData>
      <sheetData sheetId="20">
        <row r="4">
          <cell r="J4">
            <v>11.8763677413147</v>
          </cell>
        </row>
      </sheetData>
      <sheetData sheetId="21">
        <row r="4">
          <cell r="J4">
            <v>3.0889236293549445</v>
          </cell>
        </row>
      </sheetData>
      <sheetData sheetId="22">
        <row r="4">
          <cell r="J4">
            <v>50.745326401614946</v>
          </cell>
        </row>
      </sheetData>
      <sheetData sheetId="23">
        <row r="4">
          <cell r="J4">
            <v>44.447665554907942</v>
          </cell>
        </row>
      </sheetData>
      <sheetData sheetId="24">
        <row r="4">
          <cell r="J4">
            <v>39.56945957905058</v>
          </cell>
        </row>
      </sheetData>
      <sheetData sheetId="25">
        <row r="4">
          <cell r="J4">
            <v>46.954371780688625</v>
          </cell>
        </row>
      </sheetData>
      <sheetData sheetId="26">
        <row r="4">
          <cell r="J4">
            <v>3.767501581864436</v>
          </cell>
        </row>
      </sheetData>
      <sheetData sheetId="27">
        <row r="4">
          <cell r="J4">
            <v>238.98469613920744</v>
          </cell>
        </row>
      </sheetData>
      <sheetData sheetId="28">
        <row r="4">
          <cell r="J4">
            <v>0.96813834151334743</v>
          </cell>
        </row>
      </sheetData>
      <sheetData sheetId="29">
        <row r="4">
          <cell r="J4">
            <v>12.009191919635226</v>
          </cell>
        </row>
      </sheetData>
      <sheetData sheetId="30">
        <row r="4">
          <cell r="J4">
            <v>19.200922737468087</v>
          </cell>
        </row>
      </sheetData>
      <sheetData sheetId="31">
        <row r="4">
          <cell r="J4">
            <v>4.1072965119699916</v>
          </cell>
        </row>
      </sheetData>
      <sheetData sheetId="32">
        <row r="4">
          <cell r="J4">
            <v>2.3391340979873005</v>
          </cell>
        </row>
      </sheetData>
      <sheetData sheetId="33">
        <row r="4">
          <cell r="J4">
            <v>2.4758443278342539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202.92</v>
      </c>
      <c r="P2" t="s">
        <v>8</v>
      </c>
      <c r="Q2" s="10">
        <f>N2+K2+H2</f>
        <v>242.63</v>
      </c>
      <c r="S2" s="7" t="s">
        <v>1</v>
      </c>
      <c r="T2" s="7">
        <f>2.4*3</f>
        <v>7.1999999999999993</v>
      </c>
    </row>
    <row r="3" spans="2:20">
      <c r="B3" s="26"/>
      <c r="C3" s="11"/>
      <c r="D3" s="7"/>
      <c r="E3" s="7"/>
      <c r="Q3" s="30">
        <f>Q2/C7</f>
        <v>6.5425075514793152E-2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3708.5169270479382</v>
      </c>
      <c r="D7" s="20">
        <f>(C7*[1]Feuil1!$K$2-C4)/C4</f>
        <v>0.36801747108424354</v>
      </c>
      <c r="E7" s="31">
        <f>C7-C7/(1+D7)</f>
        <v>997.6473618305472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1170.5586776099344</v>
      </c>
    </row>
    <row r="9" spans="2:20">
      <c r="M9" s="17" t="str">
        <f>IF(C13&gt;C7*[2]Params!F8,B13,"Others")</f>
        <v>ETH</v>
      </c>
      <c r="N9" s="18">
        <f>IF(C13&gt;C7*0.1,C13,C7)</f>
        <v>1157.8744346627936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238.98469613920744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202.92</v>
      </c>
    </row>
    <row r="12" spans="2:20">
      <c r="B12" s="7" t="s">
        <v>4</v>
      </c>
      <c r="C12" s="1">
        <f>[2]BTC!J4</f>
        <v>1170.5586776099344</v>
      </c>
      <c r="D12" s="20">
        <f>C12/$C$7</f>
        <v>0.31564064574507017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909.38203925977405</v>
      </c>
    </row>
    <row r="13" spans="2:20">
      <c r="B13" s="7" t="s">
        <v>19</v>
      </c>
      <c r="C13" s="1">
        <f>[2]ETH!J4</f>
        <v>1157.8744346627936</v>
      </c>
      <c r="D13" s="20">
        <f t="shared" ref="D13:D50" si="0">C13/$C$7</f>
        <v>0.31222034507052593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238.98469613920744</v>
      </c>
      <c r="D14" s="20">
        <f t="shared" si="0"/>
        <v>6.4442120891017363E-2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202.92</v>
      </c>
      <c r="D15" s="20">
        <f t="shared" si="0"/>
        <v>5.4717291033515331E-2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157.78937313353921</v>
      </c>
      <c r="D16" s="20">
        <f t="shared" si="0"/>
        <v>4.2547836840842748E-2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133.25000000000003</v>
      </c>
      <c r="D17" s="20">
        <f t="shared" si="0"/>
        <v>3.5930805392351273E-2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61.82</v>
      </c>
      <c r="D18" s="20">
        <f>C18/$C$7</f>
        <v>1.666973650547959E-2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57.472832601925994</v>
      </c>
      <c r="D19" s="20">
        <f>C19/$C$7</f>
        <v>1.5497524679677179E-2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46.954371780688625</v>
      </c>
      <c r="D20" s="20">
        <f t="shared" si="0"/>
        <v>1.2661226227182236E-2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45.265330954704623</v>
      </c>
      <c r="D21" s="20">
        <f t="shared" si="0"/>
        <v>1.2205777092336702E-2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44.447665554907942</v>
      </c>
      <c r="D22" s="20">
        <f t="shared" si="0"/>
        <v>1.1985293967712659E-2</v>
      </c>
      <c r="M22" s="17" t="str">
        <f>IF(OR(M21="",M21="Others"),"",IF(C26&gt;C7*[2]Params!F8,B26,"Others"))</f>
        <v/>
      </c>
      <c r="N22" s="18"/>
    </row>
    <row r="23" spans="2:17">
      <c r="B23" s="7" t="s">
        <v>22</v>
      </c>
      <c r="C23" s="1">
        <f>-[2]BIGTIME!$C$4</f>
        <v>60</v>
      </c>
      <c r="D23" s="20">
        <f t="shared" si="0"/>
        <v>1.6178974285486498E-2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50.745326401614946</v>
      </c>
      <c r="D24" s="20">
        <f t="shared" si="0"/>
        <v>1.3683455516005789E-2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1.0656551062707105E-2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39.56945957905058</v>
      </c>
      <c r="D26" s="20">
        <f t="shared" si="0"/>
        <v>1.0669887817000945E-2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38.349770517326945</v>
      </c>
      <c r="D27" s="20">
        <f t="shared" si="0"/>
        <v>1.0340999184235681E-2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19.74495561210237</v>
      </c>
      <c r="D28" s="20">
        <f t="shared" si="0"/>
        <v>5.3242188186046089E-3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19.200922737468087</v>
      </c>
      <c r="D29" s="20">
        <f t="shared" si="0"/>
        <v>5.1775205871184863E-3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12.875397699928744</v>
      </c>
      <c r="D30" s="20">
        <f t="shared" si="0"/>
        <v>3.4718454717093191E-3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12.009191919635226</v>
      </c>
      <c r="D31" s="20">
        <f t="shared" si="0"/>
        <v>3.2382734542875094E-3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11.8763677413147</v>
      </c>
      <c r="D32" s="20">
        <f t="shared" si="0"/>
        <v>3.2024574715285316E-3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11.733184711033434</v>
      </c>
      <c r="D33" s="20">
        <f t="shared" si="0"/>
        <v>3.1638482287778876E-3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10.676373610089136</v>
      </c>
      <c r="D34" s="20">
        <f t="shared" si="0"/>
        <v>2.878879568331313E-3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9.3771423325289245</v>
      </c>
      <c r="D35" s="20">
        <f t="shared" si="0"/>
        <v>2.5285424111555392E-3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8.4626250594256547</v>
      </c>
      <c r="D36" s="20">
        <f t="shared" si="0"/>
        <v>2.2819432204026885E-3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7.1999999999999993</v>
      </c>
      <c r="D37" s="20">
        <f t="shared" si="0"/>
        <v>1.9414769142583796E-3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5.7426751494088668</v>
      </c>
      <c r="D38" s="20">
        <f t="shared" si="0"/>
        <v>1.5485098928698065E-3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5.299072163079936</v>
      </c>
      <c r="D39" s="20">
        <f t="shared" si="0"/>
        <v>1.4288925377234599E-3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4.1072965119699916</v>
      </c>
      <c r="D40" s="20">
        <f t="shared" si="0"/>
        <v>1.1075307441671812E-3</v>
      </c>
    </row>
    <row r="41" spans="2:14">
      <c r="B41" s="22" t="s">
        <v>56</v>
      </c>
      <c r="C41" s="9">
        <f>[2]SHIB!$J$4</f>
        <v>3.767501581864436</v>
      </c>
      <c r="D41" s="20">
        <f t="shared" si="0"/>
        <v>1.015905186891907E-3</v>
      </c>
    </row>
    <row r="42" spans="2:14">
      <c r="B42" s="7" t="s">
        <v>28</v>
      </c>
      <c r="C42" s="1">
        <f>[2]ATLAS!O46</f>
        <v>4.2243090243363426</v>
      </c>
      <c r="D42" s="20">
        <f t="shared" si="0"/>
        <v>1.139083117978104E-3</v>
      </c>
    </row>
    <row r="43" spans="2:14">
      <c r="B43" s="7" t="s">
        <v>25</v>
      </c>
      <c r="C43" s="1">
        <f>[2]POLIS!J4</f>
        <v>3.511042649125514</v>
      </c>
      <c r="D43" s="20">
        <f t="shared" si="0"/>
        <v>9.4675114559080137E-4</v>
      </c>
    </row>
    <row r="44" spans="2:14">
      <c r="B44" s="22" t="s">
        <v>23</v>
      </c>
      <c r="C44" s="9">
        <f>[2]LUNA!J4</f>
        <v>3.0889236293549445</v>
      </c>
      <c r="D44" s="20">
        <f t="shared" si="0"/>
        <v>8.3292693281942121E-4</v>
      </c>
    </row>
    <row r="45" spans="2:14">
      <c r="B45" s="22" t="s">
        <v>40</v>
      </c>
      <c r="C45" s="9">
        <f>[2]SHPING!$J$4</f>
        <v>2.4758443278342539</v>
      </c>
      <c r="D45" s="20">
        <f t="shared" si="0"/>
        <v>6.6761036191496665E-4</v>
      </c>
    </row>
    <row r="46" spans="2:14">
      <c r="B46" s="22" t="s">
        <v>36</v>
      </c>
      <c r="C46" s="9">
        <f>[2]AMP!$J$4</f>
        <v>2.4280956122423061</v>
      </c>
      <c r="D46" s="20">
        <f t="shared" si="0"/>
        <v>6.5473494121951446E-4</v>
      </c>
    </row>
    <row r="47" spans="2:14">
      <c r="B47" s="22" t="s">
        <v>50</v>
      </c>
      <c r="C47" s="9">
        <f>[2]KAVA!$J$4</f>
        <v>2.3391340979873005</v>
      </c>
      <c r="D47" s="20">
        <f t="shared" si="0"/>
        <v>6.3074650702735322E-4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4.57539667036301E-4</v>
      </c>
    </row>
    <row r="49" spans="2:4">
      <c r="B49" s="22" t="s">
        <v>43</v>
      </c>
      <c r="C49" s="9">
        <f>[2]TRX!$J$4</f>
        <v>0.96813834151334743</v>
      </c>
      <c r="D49" s="20">
        <f t="shared" si="0"/>
        <v>2.6105808886896654E-4</v>
      </c>
    </row>
    <row r="50" spans="2:4">
      <c r="B50" s="7" t="s">
        <v>5</v>
      </c>
      <c r="C50" s="1">
        <f>H$2</f>
        <v>0.19</v>
      </c>
      <c r="D50" s="20">
        <f t="shared" si="0"/>
        <v>5.1233418570707245E-5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2023-12-03T02:49:51Z</dcterms:modified>
</cp:coreProperties>
</file>