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<sst xmlns="http://schemas.openxmlformats.org/spreadsheetml/2006/main" count="107" uniqueCount="67">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</sst>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1359.2401937696075</c:v>
                </c:pt>
                <c:pt idx="1">
                  <c:v>1332.1205320206527</c:v>
                </c:pt>
                <c:pt idx="2">
                  <c:v>571.12</c:v>
                </c:pt>
                <c:pt idx="3">
                  <c:v>301.23594584726561</c:v>
                </c:pt>
                <c:pt idx="4">
                  <c:v>1071.241101221081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1359.2401937696075</v>
          </cell>
        </row>
      </sheetData>
      <sheetData sheetId="1">
        <row r="4">
          <cell r="J4">
            <v>1332.1205320206527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2.8646802511049296</v>
          </cell>
        </row>
      </sheetData>
      <sheetData sheetId="4">
        <row r="47">
          <cell r="M47">
            <v>111.75</v>
          </cell>
          <cell r="O47">
            <v>2.2702468396812421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3.2169501579778057</v>
          </cell>
        </row>
      </sheetData>
      <sheetData sheetId="8">
        <row r="4">
          <cell r="J4">
            <v>45.794040085056423</v>
          </cell>
        </row>
      </sheetData>
      <sheetData sheetId="9">
        <row r="4">
          <cell r="J4">
            <v>12.179642481905328</v>
          </cell>
        </row>
      </sheetData>
      <sheetData sheetId="10">
        <row r="4">
          <cell r="J4">
            <v>24.392152488188746</v>
          </cell>
        </row>
      </sheetData>
      <sheetData sheetId="11">
        <row r="4">
          <cell r="J4">
            <v>13.842124995283404</v>
          </cell>
        </row>
      </sheetData>
      <sheetData sheetId="12">
        <row r="4">
          <cell r="J4">
            <v>58.207038051334486</v>
          </cell>
        </row>
      </sheetData>
      <sheetData sheetId="13">
        <row r="4">
          <cell r="J4">
            <v>3.5602930375229747</v>
          </cell>
        </row>
      </sheetData>
      <sheetData sheetId="14">
        <row r="4">
          <cell r="J4">
            <v>228.94599327875306</v>
          </cell>
        </row>
      </sheetData>
      <sheetData sheetId="15">
        <row r="4">
          <cell r="J4">
            <v>5.6811076775866933</v>
          </cell>
        </row>
      </sheetData>
      <sheetData sheetId="16">
        <row r="4">
          <cell r="J4">
            <v>38.343340508624131</v>
          </cell>
        </row>
      </sheetData>
      <sheetData sheetId="17">
        <row r="4">
          <cell r="J4">
            <v>5.3080161260404255</v>
          </cell>
        </row>
      </sheetData>
      <sheetData sheetId="18">
        <row r="4">
          <cell r="J4">
            <v>5.7544871388876597</v>
          </cell>
        </row>
      </sheetData>
      <sheetData sheetId="19">
        <row r="4">
          <cell r="J4">
            <v>13.334179757605668</v>
          </cell>
        </row>
      </sheetData>
      <sheetData sheetId="20">
        <row r="4">
          <cell r="J4">
            <v>2.7586537536510742</v>
          </cell>
        </row>
      </sheetData>
      <sheetData sheetId="21">
        <row r="4">
          <cell r="J4">
            <v>14.807231974412383</v>
          </cell>
        </row>
      </sheetData>
      <sheetData sheetId="22">
        <row r="4">
          <cell r="J4">
            <v>9.3619483082905735</v>
          </cell>
        </row>
      </sheetData>
      <sheetData sheetId="23">
        <row r="4">
          <cell r="J4">
            <v>12.253808411214012</v>
          </cell>
        </row>
      </sheetData>
      <sheetData sheetId="24">
        <row r="4">
          <cell r="J4">
            <v>3.5877486320244643</v>
          </cell>
        </row>
      </sheetData>
      <sheetData sheetId="25">
        <row r="4">
          <cell r="J4">
            <v>18.336705857251996</v>
          </cell>
        </row>
      </sheetData>
      <sheetData sheetId="26">
        <row r="4">
          <cell r="J4">
            <v>58.316836454633389</v>
          </cell>
        </row>
      </sheetData>
      <sheetData sheetId="27">
        <row r="4">
          <cell r="J4">
            <v>1.8155883575088283</v>
          </cell>
        </row>
      </sheetData>
      <sheetData sheetId="28">
        <row r="4">
          <cell r="J4">
            <v>34.338109174432773</v>
          </cell>
        </row>
      </sheetData>
      <sheetData sheetId="29">
        <row r="4">
          <cell r="J4">
            <v>40.929473820302057</v>
          </cell>
        </row>
      </sheetData>
      <sheetData sheetId="30">
        <row r="4">
          <cell r="J4">
            <v>2.8569385226751187</v>
          </cell>
        </row>
      </sheetData>
      <sheetData sheetId="31">
        <row r="4">
          <cell r="J4">
            <v>4.7440157485668069</v>
          </cell>
        </row>
      </sheetData>
      <sheetData sheetId="32">
        <row r="4">
          <cell r="J4">
            <v>2.8608937659490059</v>
          </cell>
        </row>
      </sheetData>
      <sheetData sheetId="33">
        <row r="4">
          <cell r="J4">
            <v>301.23594584726561</v>
          </cell>
        </row>
      </sheetData>
      <sheetData sheetId="34">
        <row r="4">
          <cell r="J4">
            <v>1.026935439887247</v>
          </cell>
        </row>
      </sheetData>
      <sheetData sheetId="35">
        <row r="4">
          <cell r="J4">
            <v>13.064850705586126</v>
          </cell>
        </row>
      </sheetData>
      <sheetData sheetId="36">
        <row r="4">
          <cell r="J4">
            <v>19.567065297123261</v>
          </cell>
        </row>
      </sheetData>
      <sheetData sheetId="37">
        <row r="4">
          <cell r="J4">
            <v>18.130156305139227</v>
          </cell>
        </row>
      </sheetData>
      <sheetData sheetId="38">
        <row r="4">
          <cell r="J4">
            <v>15.213054216879105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0.13553521537534063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4634.9577728586037</v>
      </c>
      <c r="D7" s="20">
        <f>(C7*[1]Feuil1!$K$2-C4)/C4</f>
        <v>0.62598749934515385</v>
      </c>
      <c r="E7" s="31">
        <f>C7-C7/(1+D7)</f>
        <v>1784.4083223091529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1359.2401937696075</v>
      </c>
    </row>
    <row r="9" spans="2:20">
      <c r="M9" s="17" t="str">
        <f>IF(C13&gt;C7*Params!F8,B13,"Others")</f>
        <v>BTC</v>
      </c>
      <c r="N9" s="18">
        <f>IF(C13&gt;C7*0.1,C13,C7)</f>
        <v>1332.1205320206527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301.23594584726561</v>
      </c>
    </row>
    <row r="12" spans="2:20">
      <c r="B12" s="7" t="s">
        <v>19</v>
      </c>
      <c r="C12" s="1">
        <f>[2]ETH!J4</f>
        <v>1359.2401937696075</v>
      </c>
      <c r="D12" s="20">
        <f>C12/$C$7</f>
        <v>0.29325837696495299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1071.241101221081</v>
      </c>
    </row>
    <row r="13" spans="2:20">
      <c r="B13" s="7" t="s">
        <v>4</v>
      </c>
      <c r="C13" s="1">
        <f>[2]BTC!J4</f>
        <v>1332.1205320206527</v>
      </c>
      <c r="D13" s="20">
        <f t="shared" ref="D13:D55" si="0">C13/$C$7</f>
        <v>0.28740726394990851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0.12322010857237273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301.23594584726561</v>
      </c>
      <c r="D15" s="20">
        <f t="shared" si="0"/>
        <v>6.499216618784398E-2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228.94599327875306</v>
      </c>
      <c r="D16" s="20">
        <f t="shared" si="0"/>
        <v>4.9395486323395549E-2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2.4110252018774779E-2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1.9417652632570292E-2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1.3495268579636352E-2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58.316836454633389</v>
      </c>
      <c r="D20" s="20">
        <f t="shared" si="0"/>
        <v>1.2581956365627591E-2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58.207038051334486</v>
      </c>
      <c r="D21" s="20">
        <f t="shared" si="0"/>
        <v>1.2558267173906824E-2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1.0938610983014598E-2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45.794040085056423</v>
      </c>
      <c r="D23" s="20">
        <f t="shared" si="0"/>
        <v>9.8801418112625036E-3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34.338109174432773</v>
      </c>
      <c r="D24" s="20">
        <f t="shared" si="0"/>
        <v>7.4085052889823399E-3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40.929473820302057</v>
      </c>
      <c r="D25" s="20">
        <f t="shared" si="0"/>
        <v>8.8306033897389453E-3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38.343340508624131</v>
      </c>
      <c r="D26" s="20">
        <f t="shared" si="0"/>
        <v>8.2726407418758276E-3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24.392152488188746</v>
      </c>
      <c r="D27" s="20">
        <f t="shared" si="0"/>
        <v>5.2626482664037133E-3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19.567065297123261</v>
      </c>
      <c r="D28" s="20">
        <f t="shared" si="0"/>
        <v>4.2216275219817811E-3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18.336705857251996</v>
      </c>
      <c r="D29" s="20">
        <f t="shared" si="0"/>
        <v>3.9561753862415146E-3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1.3764958199533161E-3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13.334179757605668</v>
      </c>
      <c r="D31" s="20">
        <f t="shared" si="0"/>
        <v>2.8768718963715243E-3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13.842124995283404</v>
      </c>
      <c r="D32" s="20">
        <f t="shared" si="0"/>
        <v>2.9864619428336871E-3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14.807231974412383</v>
      </c>
      <c r="D33" s="20">
        <f t="shared" si="0"/>
        <v>3.1946854103225291E-3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13.064850705586126</v>
      </c>
      <c r="D34" s="20">
        <f t="shared" si="0"/>
        <v>2.8187636966384697E-3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12.253808411214012</v>
      </c>
      <c r="D35" s="20">
        <f t="shared" si="0"/>
        <v>2.643779946166908E-3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12.179642481905328</v>
      </c>
      <c r="D36" s="20">
        <f t="shared" si="0"/>
        <v>2.6277785211392662E-3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18.130156305139227</v>
      </c>
      <c r="D37" s="20">
        <f t="shared" si="0"/>
        <v>3.9116119700821957E-3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15.213054216879105</v>
      </c>
      <c r="D38" s="20">
        <f t="shared" si="0"/>
        <v>3.2822422473757456E-3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2.2653928071332007E-3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9.3619483082905735</v>
      </c>
      <c r="D40" s="20">
        <f t="shared" si="0"/>
        <v>2.0198562246051717E-3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5.6811076775866933</v>
      </c>
      <c r="D41" s="20">
        <f t="shared" si="0"/>
        <v>1.2257086161289617E-3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5.7544871388876597</v>
      </c>
      <c r="D42" s="20">
        <f t="shared" si="0"/>
        <v>1.241540359350154E-3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5.3080161260404255</v>
      </c>
      <c r="D43" s="20">
        <f t="shared" si="0"/>
        <v>1.1452134811503825E-3</v>
      </c>
    </row>
    <row r="44" spans="2:14">
      <c r="B44" s="22" t="s">
        <v>56</v>
      </c>
      <c r="C44" s="9">
        <f>[2]SHIB!$J$4</f>
        <v>4.7440157485668069</v>
      </c>
      <c r="D44" s="20">
        <f t="shared" si="0"/>
        <v>1.0235294432123687E-3</v>
      </c>
    </row>
    <row r="45" spans="2:14">
      <c r="B45" s="22" t="s">
        <v>23</v>
      </c>
      <c r="C45" s="9">
        <f>[2]LUNA!J4</f>
        <v>3.5877486320244643</v>
      </c>
      <c r="D45" s="20">
        <f t="shared" si="0"/>
        <v>7.7406285188478109E-4</v>
      </c>
    </row>
    <row r="46" spans="2:14">
      <c r="B46" s="22" t="s">
        <v>36</v>
      </c>
      <c r="C46" s="9">
        <f>[2]AMP!$J$4</f>
        <v>3.5602930375229747</v>
      </c>
      <c r="D46" s="20">
        <f t="shared" si="0"/>
        <v>7.6813926080866301E-4</v>
      </c>
    </row>
    <row r="47" spans="2:14">
      <c r="B47" s="22" t="s">
        <v>64</v>
      </c>
      <c r="C47" s="10">
        <f>[2]ACE!$J$4</f>
        <v>3.2169501579778057</v>
      </c>
      <c r="D47" s="20">
        <f t="shared" si="0"/>
        <v>6.9406245226561283E-4</v>
      </c>
    </row>
    <row r="48" spans="2:14">
      <c r="B48" s="22" t="s">
        <v>40</v>
      </c>
      <c r="C48" s="9">
        <f>[2]SHPING!$J$4</f>
        <v>2.8608937659490059</v>
      </c>
      <c r="D48" s="20">
        <f t="shared" si="0"/>
        <v>6.1724268184315165E-4</v>
      </c>
    </row>
    <row r="49" spans="2:4">
      <c r="B49" s="22" t="s">
        <v>62</v>
      </c>
      <c r="C49" s="10">
        <f>[2]SEI!$J$4</f>
        <v>2.8569385226751187</v>
      </c>
      <c r="D49" s="20">
        <f t="shared" si="0"/>
        <v>6.1638933139904445E-4</v>
      </c>
    </row>
    <row r="50" spans="2:4">
      <c r="B50" s="22" t="s">
        <v>50</v>
      </c>
      <c r="C50" s="9">
        <f>[2]KAVA!$J$4</f>
        <v>2.7586537536510742</v>
      </c>
      <c r="D50" s="20">
        <f t="shared" si="0"/>
        <v>5.9518422579925225E-4</v>
      </c>
    </row>
    <row r="51" spans="2:4">
      <c r="B51" s="7" t="s">
        <v>25</v>
      </c>
      <c r="C51" s="1">
        <f>[2]POLIS!J4</f>
        <v>2.8646802511049296</v>
      </c>
      <c r="D51" s="20">
        <f t="shared" si="0"/>
        <v>6.1805962243710849E-4</v>
      </c>
    </row>
    <row r="52" spans="2:4">
      <c r="B52" s="7" t="s">
        <v>28</v>
      </c>
      <c r="C52" s="1">
        <f>[2]ATLAS!O47</f>
        <v>2.2702468396812421</v>
      </c>
      <c r="D52" s="20">
        <f t="shared" si="0"/>
        <v>4.8980960581245393E-4</v>
      </c>
    </row>
    <row r="53" spans="2:4">
      <c r="B53" s="22" t="s">
        <v>63</v>
      </c>
      <c r="C53" s="10">
        <f>[2]MEME!$J$4</f>
        <v>1.8155883575088283</v>
      </c>
      <c r="D53" s="20">
        <f t="shared" si="0"/>
        <v>3.9171626722050301E-4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3.6608609682187133E-4</v>
      </c>
    </row>
    <row r="55" spans="2:4">
      <c r="B55" s="22" t="s">
        <v>43</v>
      </c>
      <c r="C55" s="9">
        <f>[2]TRX!$J$4</f>
        <v>1.026935439887247</v>
      </c>
      <c r="D55" s="20">
        <f t="shared" si="0"/>
        <v>2.2156306275340369E-4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2024-01-02T14:15:10Z</dcterms:modified>
</cp:coreProperties>
</file>