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39" l="1"/>
  <c r="C17" l="1"/>
  <c r="C15" l="1"/>
  <c r="C24"/>
  <c r="C21"/>
  <c r="C26" l="1"/>
  <c r="C29"/>
  <c r="C16"/>
  <c r="C13"/>
  <c r="C22"/>
  <c r="C27" l="1"/>
  <c r="C12" l="1"/>
  <c r="C7" l="1"/>
  <c r="N8" s="1"/>
  <c r="D12" l="1"/>
  <c r="D7"/>
  <c r="E7" s="1"/>
  <c r="D24"/>
  <c r="D46"/>
  <c r="D16"/>
  <c r="D19"/>
  <c r="D42"/>
  <c r="D50"/>
  <c r="D37"/>
  <c r="D35"/>
  <c r="D17"/>
  <c r="D43"/>
  <c r="D21"/>
  <c r="D49"/>
  <c r="D38"/>
  <c r="D22"/>
  <c r="D48"/>
  <c r="D18"/>
  <c r="D40"/>
  <c r="D26"/>
  <c r="D44"/>
  <c r="D13"/>
  <c r="N9"/>
  <c r="D14"/>
  <c r="Q3"/>
  <c r="D39"/>
  <c r="D31"/>
  <c r="D25"/>
  <c r="D45"/>
  <c r="D36"/>
  <c r="D47"/>
  <c r="D27"/>
  <c r="M9"/>
  <c r="D30"/>
  <c r="D15"/>
  <c r="D34"/>
  <c r="D23"/>
  <c r="D29"/>
  <c r="D41"/>
  <c r="D28"/>
  <c r="D33"/>
  <c r="D20"/>
  <c r="D32"/>
  <c r="M8"/>
  <c r="M10" l="1"/>
  <c r="N10"/>
  <c r="M11" l="1"/>
  <c r="N11"/>
  <c r="N12" l="1"/>
  <c r="M12"/>
  <c r="M13" l="1"/>
  <c r="N13"/>
  <c r="M14" l="1"/>
  <c r="N14"/>
  <c r="M15" l="1"/>
  <c r="N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<sst xmlns="http://schemas.openxmlformats.org/spreadsheetml/2006/main" count="102" uniqueCount="62">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</sst>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1235.170238781114</c:v>
                </c:pt>
                <c:pt idx="1">
                  <c:v>1178.385826273191</c:v>
                </c:pt>
                <c:pt idx="2">
                  <c:v>340.16</c:v>
                </c:pt>
                <c:pt idx="3">
                  <c:v>252.70163603247391</c:v>
                </c:pt>
                <c:pt idx="4">
                  <c:v>1032.201821328872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1178.385826273191</v>
          </cell>
        </row>
      </sheetData>
      <sheetData sheetId="1">
        <row r="4">
          <cell r="J4">
            <v>1235.170238781114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3.2936845532780272</v>
          </cell>
        </row>
      </sheetData>
      <sheetData sheetId="4">
        <row r="47">
          <cell r="M47">
            <v>135.05000000000001</v>
          </cell>
          <cell r="O47">
            <v>1.5699608692830012</v>
          </cell>
        </row>
      </sheetData>
      <sheetData sheetId="5">
        <row r="4">
          <cell r="C4">
            <v>-114.66666666666667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40.05715024807796</v>
          </cell>
        </row>
      </sheetData>
      <sheetData sheetId="8">
        <row r="4">
          <cell r="J4">
            <v>12.684318885305871</v>
          </cell>
        </row>
      </sheetData>
      <sheetData sheetId="9">
        <row r="4">
          <cell r="J4">
            <v>20.761600927997151</v>
          </cell>
        </row>
      </sheetData>
      <sheetData sheetId="10">
        <row r="4">
          <cell r="J4">
            <v>14.381495099159766</v>
          </cell>
        </row>
      </sheetData>
      <sheetData sheetId="11">
        <row r="4">
          <cell r="J4">
            <v>49.178713203840388</v>
          </cell>
        </row>
      </sheetData>
      <sheetData sheetId="12">
        <row r="4">
          <cell r="J4">
            <v>3.5927265784439535</v>
          </cell>
        </row>
      </sheetData>
      <sheetData sheetId="13">
        <row r="4">
          <cell r="J4">
            <v>177.48231362584536</v>
          </cell>
        </row>
      </sheetData>
      <sheetData sheetId="14">
        <row r="4">
          <cell r="J4">
            <v>5.7441060538459014</v>
          </cell>
        </row>
      </sheetData>
      <sheetData sheetId="15">
        <row r="4">
          <cell r="J4">
            <v>39.524588560625091</v>
          </cell>
        </row>
      </sheetData>
      <sheetData sheetId="16">
        <row r="4">
          <cell r="J4">
            <v>6.1570474589254305</v>
          </cell>
        </row>
      </sheetData>
      <sheetData sheetId="17">
        <row r="4">
          <cell r="J4">
            <v>12.126762819701227</v>
          </cell>
        </row>
      </sheetData>
      <sheetData sheetId="18">
        <row r="4">
          <cell r="J4">
            <v>11.771113380741568</v>
          </cell>
        </row>
      </sheetData>
      <sheetData sheetId="19">
        <row r="4">
          <cell r="J4">
            <v>7.6467243396291371</v>
          </cell>
        </row>
      </sheetData>
      <sheetData sheetId="20">
        <row r="4">
          <cell r="J4">
            <v>11.847310503224936</v>
          </cell>
        </row>
      </sheetData>
      <sheetData sheetId="21">
        <row r="4">
          <cell r="J4">
            <v>3.8262699815923069</v>
          </cell>
        </row>
      </sheetData>
      <sheetData sheetId="22">
        <row r="4">
          <cell r="J4">
            <v>22.509669216457958</v>
          </cell>
        </row>
      </sheetData>
      <sheetData sheetId="23">
        <row r="4">
          <cell r="J4">
            <v>48.197112378640846</v>
          </cell>
        </row>
      </sheetData>
      <sheetData sheetId="24">
        <row r="4">
          <cell r="J4">
            <v>41.501314737769476</v>
          </cell>
        </row>
      </sheetData>
      <sheetData sheetId="25">
        <row r="4">
          <cell r="J4">
            <v>44.113735518759981</v>
          </cell>
        </row>
      </sheetData>
      <sheetData sheetId="26">
        <row r="4">
          <cell r="J4">
            <v>4.1717062902862443</v>
          </cell>
        </row>
      </sheetData>
      <sheetData sheetId="27">
        <row r="4">
          <cell r="J4">
            <v>252.70163603247391</v>
          </cell>
        </row>
      </sheetData>
      <sheetData sheetId="28">
        <row r="4">
          <cell r="J4">
            <v>0.96505942686466706</v>
          </cell>
        </row>
      </sheetData>
      <sheetData sheetId="29">
        <row r="4">
          <cell r="J4">
            <v>12.102434236440766</v>
          </cell>
        </row>
      </sheetData>
      <sheetData sheetId="30">
        <row r="4">
          <cell r="J4">
            <v>19.041749521062403</v>
          </cell>
        </row>
      </sheetData>
      <sheetData sheetId="31">
        <row r="4">
          <cell r="J4">
            <v>4.2237401880623269</v>
          </cell>
        </row>
      </sheetData>
      <sheetData sheetId="32">
        <row r="4">
          <cell r="J4">
            <v>2.2607602458870488</v>
          </cell>
        </row>
      </sheetData>
      <sheetData sheetId="33">
        <row r="4">
          <cell r="J4">
            <v>2.4846613213880531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71.57</f>
        <v>71.569999999999993</v>
      </c>
      <c r="J2" t="s">
        <v>6</v>
      </c>
      <c r="K2" s="9">
        <f>9.93+37.53+0.82</f>
        <v>48.28</v>
      </c>
      <c r="M2" t="s">
        <v>59</v>
      </c>
      <c r="N2" s="9">
        <f>340.16</f>
        <v>340.16</v>
      </c>
      <c r="P2" t="s">
        <v>8</v>
      </c>
      <c r="Q2" s="10">
        <f>N2+K2+H2</f>
        <v>460.01000000000005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0.11295660202432357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4072.4489915245817</v>
      </c>
      <c r="D7" s="20">
        <f>(C7*[1]Feuil1!$K$2-C4)/C4</f>
        <v>0.46005303088583699</v>
      </c>
      <c r="E7" s="31">
        <f>C7-C7/(1+D7)</f>
        <v>1283.201679696625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1235.170238781114</v>
      </c>
    </row>
    <row r="9" spans="2:20">
      <c r="M9" s="17" t="str">
        <f>IF(C13&gt;C7*[2]Params!F8,B13,"Others")</f>
        <v>ETH</v>
      </c>
      <c r="N9" s="18">
        <f>IF(C13&gt;C7*0.1,C13,C7)</f>
        <v>1178.385826273191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340.16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252.70163603247391</v>
      </c>
    </row>
    <row r="12" spans="2:20">
      <c r="B12" s="7" t="s">
        <v>4</v>
      </c>
      <c r="C12" s="1">
        <f>[2]BTC!J4</f>
        <v>1235.170238781114</v>
      </c>
      <c r="D12" s="20">
        <f>C12/$C$7</f>
        <v>0.30329913065865305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1032.201821328872</v>
      </c>
    </row>
    <row r="13" spans="2:20">
      <c r="B13" s="7" t="s">
        <v>19</v>
      </c>
      <c r="C13" s="1">
        <f>[2]ETH!J4</f>
        <v>1178.385826273191</v>
      </c>
      <c r="D13" s="20">
        <f t="shared" ref="D13:D50" si="0">C13/$C$7</f>
        <v>0.2893555766384307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340.16</v>
      </c>
      <c r="D14" s="20">
        <f t="shared" si="0"/>
        <v>8.3527135811382158E-2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252.70163603247391</v>
      </c>
      <c r="D15" s="20">
        <f t="shared" si="0"/>
        <v>6.2051516558804413E-2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177.48231362584536</v>
      </c>
      <c r="D16" s="20">
        <f t="shared" si="0"/>
        <v>4.3581224465969855E-2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3.31618640972694E-2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114.66666666666667</v>
      </c>
      <c r="D18" s="20">
        <f>C18/$C$7</f>
        <v>2.8156685794053248E-2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71.569999999999993</v>
      </c>
      <c r="D19" s="20">
        <f>C19/$C$7</f>
        <v>1.7574191880352245E-2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1.5359308398994452E-2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49.178713203840388</v>
      </c>
      <c r="D21" s="20">
        <f t="shared" si="0"/>
        <v>1.2075955599735972E-2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48.197112378640846</v>
      </c>
      <c r="D22" s="20">
        <f t="shared" si="0"/>
        <v>1.1834921070576146E-2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1.1855274332589164E-2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44.113735518759981</v>
      </c>
      <c r="D24" s="20">
        <f t="shared" si="0"/>
        <v>1.0832237705264751E-2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41.501314737769476</v>
      </c>
      <c r="D25" s="20">
        <f t="shared" si="0"/>
        <v>1.0190751271321104E-2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40.05715024807796</v>
      </c>
      <c r="D26" s="20">
        <f t="shared" si="0"/>
        <v>9.8361330814562206E-3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39.524588560625091</v>
      </c>
      <c r="D27" s="20">
        <f t="shared" si="0"/>
        <v>9.7053612317507445E-3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22.509669216457958</v>
      </c>
      <c r="D28" s="20">
        <f t="shared" si="0"/>
        <v>5.5273053789756934E-3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20.761600927997151</v>
      </c>
      <c r="D29" s="20">
        <f t="shared" si="0"/>
        <v>5.0980628538762219E-3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19.041749521062403</v>
      </c>
      <c r="D30" s="20">
        <f t="shared" si="0"/>
        <v>4.675749054362948E-3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12.102434236440766</v>
      </c>
      <c r="D31" s="20">
        <f t="shared" si="0"/>
        <v>2.9717828907440875E-3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14.381495099159766</v>
      </c>
      <c r="D32" s="20">
        <f t="shared" si="0"/>
        <v>3.5314119658932399E-3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12.684318885305871</v>
      </c>
      <c r="D33" s="20">
        <f t="shared" si="0"/>
        <v>3.1146661165563938E-3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11.847310503224936</v>
      </c>
      <c r="D34" s="20">
        <f t="shared" si="0"/>
        <v>2.9091366221850991E-3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11.771113380741568</v>
      </c>
      <c r="D35" s="20">
        <f t="shared" si="0"/>
        <v>2.8904262288463622E-3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12.126762819701227</v>
      </c>
      <c r="D36" s="20">
        <f t="shared" si="0"/>
        <v>2.9777568350000116E-3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2.2099724315099933E-3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7.6467243396291371</v>
      </c>
      <c r="D38" s="20">
        <f t="shared" si="0"/>
        <v>1.8776722202152058E-3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6.1570474589254305</v>
      </c>
      <c r="D39" s="20">
        <f t="shared" si="0"/>
        <v>1.511878349302651E-3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5.7441060538459014</v>
      </c>
      <c r="D40" s="20">
        <f t="shared" si="0"/>
        <v>1.4104795580743444E-3</v>
      </c>
    </row>
    <row r="41" spans="2:14">
      <c r="B41" s="22" t="s">
        <v>37</v>
      </c>
      <c r="C41" s="9">
        <f>[2]GRT!$J$4</f>
        <v>4.2237401880623269</v>
      </c>
      <c r="D41" s="20">
        <f t="shared" si="0"/>
        <v>1.0371499303865085E-3</v>
      </c>
    </row>
    <row r="42" spans="2:14">
      <c r="B42" s="22" t="s">
        <v>56</v>
      </c>
      <c r="C42" s="9">
        <f>[2]SHIB!$J$4</f>
        <v>4.1717062902862443</v>
      </c>
      <c r="D42" s="20">
        <f t="shared" si="0"/>
        <v>1.0243728770988249E-3</v>
      </c>
    </row>
    <row r="43" spans="2:14">
      <c r="B43" s="7" t="s">
        <v>25</v>
      </c>
      <c r="C43" s="1">
        <f>[2]POLIS!J4</f>
        <v>3.2936845532780272</v>
      </c>
      <c r="D43" s="20">
        <f t="shared" si="0"/>
        <v>8.0877245120386087E-4</v>
      </c>
    </row>
    <row r="44" spans="2:14">
      <c r="B44" s="22" t="s">
        <v>23</v>
      </c>
      <c r="C44" s="9">
        <f>[2]LUNA!J4</f>
        <v>3.8262699815923069</v>
      </c>
      <c r="D44" s="20">
        <f t="shared" si="0"/>
        <v>9.3955013053702752E-4</v>
      </c>
    </row>
    <row r="45" spans="2:14">
      <c r="B45" s="22" t="s">
        <v>36</v>
      </c>
      <c r="C45" s="9">
        <f>[2]AMP!$J$4</f>
        <v>3.5927265784439535</v>
      </c>
      <c r="D45" s="20">
        <f t="shared" si="0"/>
        <v>8.8220296581270694E-4</v>
      </c>
    </row>
    <row r="46" spans="2:14">
      <c r="B46" s="22" t="s">
        <v>40</v>
      </c>
      <c r="C46" s="9">
        <f>[2]SHPING!$J$4</f>
        <v>2.4846613213880531</v>
      </c>
      <c r="D46" s="20">
        <f t="shared" si="0"/>
        <v>6.1011478021186542E-4</v>
      </c>
    </row>
    <row r="47" spans="2:14">
      <c r="B47" s="22" t="s">
        <v>50</v>
      </c>
      <c r="C47" s="9">
        <f>[2]KAVA!$J$4</f>
        <v>2.2607602458870488</v>
      </c>
      <c r="D47" s="20">
        <f t="shared" si="0"/>
        <v>5.5513531307379237E-4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4.1665189755139939E-4</v>
      </c>
    </row>
    <row r="49" spans="2:4">
      <c r="B49" s="7" t="s">
        <v>28</v>
      </c>
      <c r="C49" s="1">
        <f>[2]ATLAS!O47</f>
        <v>1.5699608692830012</v>
      </c>
      <c r="D49" s="20">
        <f t="shared" si="0"/>
        <v>3.8550780440721076E-4</v>
      </c>
    </row>
    <row r="50" spans="2:4">
      <c r="B50" s="22" t="s">
        <v>43</v>
      </c>
      <c r="C50" s="9">
        <f>[2]TRX!$J$4</f>
        <v>0.96505942686466706</v>
      </c>
      <c r="D50" s="20">
        <f t="shared" si="0"/>
        <v>2.369727475710832E-4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2023-12-12T17:46:02Z</dcterms:modified>
</cp:coreProperties>
</file>