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50" l="1"/>
  <c r="T2"/>
  <c r="C26" i="2" l="1"/>
  <c r="C14" i="1" l="1"/>
  <c r="C4"/>
  <c r="C38"/>
  <c r="C29"/>
  <c r="Q2" l="1"/>
  <c r="C47" l="1"/>
  <c r="C44" l="1"/>
  <c r="C43" l="1"/>
  <c r="C48"/>
  <c r="C26"/>
  <c r="C18"/>
  <c r="C45" l="1"/>
  <c r="C17" l="1"/>
  <c r="C41" l="1"/>
  <c r="C30" l="1"/>
  <c r="C36" l="1"/>
  <c r="C25"/>
  <c r="C22"/>
  <c r="C40" l="1"/>
  <c r="C34" l="1"/>
  <c r="C35" l="1"/>
  <c r="C33" l="1"/>
  <c r="C37" l="1"/>
  <c r="C23" l="1"/>
  <c r="C19"/>
  <c r="C20"/>
  <c r="C49" l="1"/>
  <c r="C21" l="1"/>
  <c r="C24" l="1"/>
  <c r="C27" l="1"/>
  <c r="C39"/>
  <c r="C32"/>
  <c r="C28"/>
  <c r="C13" l="1"/>
  <c r="C12" l="1"/>
  <c r="C42" l="1"/>
  <c r="C46" l="1"/>
  <c r="C15" l="1"/>
  <c r="C31" l="1"/>
  <c r="C16" l="1"/>
  <c r="C7" l="1"/>
  <c r="D40" l="1"/>
  <c r="D7"/>
  <c r="E7" s="1"/>
  <c r="Q3"/>
  <c r="D47"/>
  <c r="D23"/>
  <c r="D12"/>
  <c r="D35"/>
  <c r="D33"/>
  <c r="D20"/>
  <c r="D48"/>
  <c r="D46"/>
  <c r="D50"/>
  <c r="D42"/>
  <c r="D39"/>
  <c r="D41"/>
  <c r="D15"/>
  <c r="D34"/>
  <c r="D49"/>
  <c r="D29"/>
  <c r="D25"/>
  <c r="D14"/>
  <c r="D27"/>
  <c r="N9"/>
  <c r="N8"/>
  <c r="D32"/>
  <c r="D44"/>
  <c r="D45"/>
  <c r="D30"/>
  <c r="M9"/>
  <c r="D43"/>
  <c r="D24"/>
  <c r="M8"/>
  <c r="D18"/>
  <c r="D17"/>
  <c r="D13"/>
  <c r="D36"/>
  <c r="D37"/>
  <c r="D38"/>
  <c r="D28"/>
  <c r="D19"/>
  <c r="D21"/>
  <c r="D26"/>
  <c r="D22"/>
  <c r="D31"/>
  <c r="D16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<sst xmlns="http://schemas.openxmlformats.org/spreadsheetml/2006/main" count="100" uniqueCount="62">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</sst>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1100.7350553648871</c:v>
                </c:pt>
                <c:pt idx="1">
                  <c:v>1113.2903736286357</c:v>
                </c:pt>
                <c:pt idx="2">
                  <c:v>1130.3090341093375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1113.2903736286357</v>
          </cell>
        </row>
      </sheetData>
      <sheetData sheetId="1">
        <row r="4">
          <cell r="J4">
            <v>1100.7350553648871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2.0557961563487748</v>
          </cell>
        </row>
      </sheetData>
      <sheetData sheetId="4">
        <row r="46">
          <cell r="M46">
            <v>82.26</v>
          </cell>
          <cell r="O46">
            <v>4.2464016010376664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42.36354391940958</v>
          </cell>
        </row>
      </sheetData>
      <sheetData sheetId="8">
        <row r="4">
          <cell r="J4">
            <v>7.8518622653044101</v>
          </cell>
        </row>
      </sheetData>
      <sheetData sheetId="9">
        <row r="4">
          <cell r="J4">
            <v>16.98235986240346</v>
          </cell>
        </row>
      </sheetData>
      <sheetData sheetId="10">
        <row r="4">
          <cell r="J4">
            <v>11.43352692404552</v>
          </cell>
        </row>
      </sheetData>
      <sheetData sheetId="11">
        <row r="4">
          <cell r="J4">
            <v>42.473495990108688</v>
          </cell>
        </row>
      </sheetData>
      <sheetData sheetId="12">
        <row r="4">
          <cell r="J4">
            <v>1.8059882114050116</v>
          </cell>
        </row>
      </sheetData>
      <sheetData sheetId="13">
        <row r="4">
          <cell r="J4">
            <v>172.50708811023128</v>
          </cell>
        </row>
      </sheetData>
      <sheetData sheetId="14">
        <row r="4">
          <cell r="J4">
            <v>4.5585641498181531</v>
          </cell>
        </row>
      </sheetData>
      <sheetData sheetId="15">
        <row r="4">
          <cell r="J4">
            <v>35.287233925151995</v>
          </cell>
        </row>
      </sheetData>
      <sheetData sheetId="16">
        <row r="4">
          <cell r="J4">
            <v>5.6615418911181647</v>
          </cell>
        </row>
      </sheetData>
      <sheetData sheetId="17">
        <row r="4">
          <cell r="J4">
            <v>9.1161924227860762</v>
          </cell>
        </row>
      </sheetData>
      <sheetData sheetId="18">
        <row r="4">
          <cell r="J4">
            <v>12.3024013365731</v>
          </cell>
        </row>
      </sheetData>
      <sheetData sheetId="19">
        <row r="4">
          <cell r="J4">
            <v>7.7032523558935528</v>
          </cell>
        </row>
      </sheetData>
      <sheetData sheetId="20">
        <row r="4">
          <cell r="J4">
            <v>11.945605664659404</v>
          </cell>
        </row>
      </sheetData>
      <sheetData sheetId="21">
        <row r="4">
          <cell r="J4">
            <v>1.9633391261336128</v>
          </cell>
        </row>
      </sheetData>
      <sheetData sheetId="22">
        <row r="4">
          <cell r="J4">
            <v>24.474530233427224</v>
          </cell>
        </row>
      </sheetData>
      <sheetData sheetId="23">
        <row r="4">
          <cell r="J4">
            <v>45.251658821881755</v>
          </cell>
        </row>
      </sheetData>
      <sheetData sheetId="24">
        <row r="4">
          <cell r="J4">
            <v>36.094517342816722</v>
          </cell>
        </row>
      </sheetData>
      <sheetData sheetId="25">
        <row r="4">
          <cell r="J4">
            <v>34.307017097103163</v>
          </cell>
        </row>
      </sheetData>
      <sheetData sheetId="26">
        <row r="4">
          <cell r="J4">
            <v>3.6273033103819929</v>
          </cell>
        </row>
      </sheetData>
      <sheetData sheetId="27">
        <row r="4">
          <cell r="J4">
            <v>193.84038348185879</v>
          </cell>
        </row>
      </sheetData>
      <sheetData sheetId="28">
        <row r="4">
          <cell r="J4">
            <v>0.99290739585120236</v>
          </cell>
        </row>
      </sheetData>
      <sheetData sheetId="29">
        <row r="4">
          <cell r="J4">
            <v>10.214391073599657</v>
          </cell>
        </row>
      </sheetData>
      <sheetData sheetId="30">
        <row r="4">
          <cell r="J4">
            <v>20.267635869015205</v>
          </cell>
        </row>
      </sheetData>
      <sheetData sheetId="31">
        <row r="4">
          <cell r="J4">
            <v>5.6941288552832701</v>
          </cell>
        </row>
      </sheetData>
      <sheetData sheetId="32">
        <row r="4">
          <cell r="J4">
            <v>2.1759426080593656</v>
          </cell>
        </row>
      </sheetData>
      <sheetData sheetId="33">
        <row r="4">
          <cell r="J4">
            <v>2.2283505176908167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2" sqref="T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v>188.09</v>
      </c>
      <c r="P2" t="s">
        <v>8</v>
      </c>
      <c r="Q2" s="10">
        <f>N2+K2+H2</f>
        <v>205.25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6.0907288324412515E-2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3369.875849779588</v>
      </c>
      <c r="D7" s="20">
        <f>(C7*[1]Feuil1!$K$2-C4)/C4</f>
        <v>0.25660967934844298</v>
      </c>
      <c r="E7" s="31">
        <f>C7-C7/(1+D7)</f>
        <v>688.15541967206082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1100.7350553648871</v>
      </c>
    </row>
    <row r="9" spans="2:20">
      <c r="M9" s="17" t="str">
        <f>IF(C13&gt;C7*[2]Params!F8,B13,"Others")</f>
        <v>ETH</v>
      </c>
      <c r="N9" s="18">
        <f>IF(C13&gt;C7*0.1,C13,C7)</f>
        <v>1113.2903736286357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1130.3090341093375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1100.7350553648871</v>
      </c>
      <c r="D12" s="20">
        <f>C12/$C$7</f>
        <v>0.32663964621630864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1113.2903736286357</v>
      </c>
      <c r="D13" s="20">
        <f t="shared" ref="D13:D50" si="0">C13/$C$7</f>
        <v>0.33036539720044944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188.09</v>
      </c>
      <c r="D14" s="20">
        <f t="shared" si="0"/>
        <v>5.5815112598970769E-2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193.84038348185879</v>
      </c>
      <c r="D15" s="20">
        <f t="shared" si="0"/>
        <v>5.7521520709594459E-2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172.50708811023128</v>
      </c>
      <c r="D16" s="20">
        <f t="shared" si="0"/>
        <v>5.1190932782142221E-2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2.441039482370852E-2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2.0520043788711941E-2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45.251658821881755</v>
      </c>
      <c r="D19" s="20">
        <f>C19/$C$7</f>
        <v>1.3428286631046515E-2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42.473495990108688</v>
      </c>
      <c r="D20" s="20">
        <f t="shared" si="0"/>
        <v>1.260387559763863E-2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42.36354391940958</v>
      </c>
      <c r="D21" s="20">
        <f t="shared" si="0"/>
        <v>1.2571247668420911E-2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36.094517342816722</v>
      </c>
      <c r="D22" s="20">
        <f t="shared" si="0"/>
        <v>1.0710933859826776E-2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34.307017097103163</v>
      </c>
      <c r="D23" s="20">
        <f t="shared" si="0"/>
        <v>1.0180498815511873E-2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35.287233925151995</v>
      </c>
      <c r="D24" s="20">
        <f t="shared" si="0"/>
        <v>1.0471375058953585E-2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24.474530233427224</v>
      </c>
      <c r="D25" s="20">
        <f t="shared" si="0"/>
        <v>7.2627394374270553E-3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6.7262616419976468E-3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20.267635869015205</v>
      </c>
      <c r="D27" s="20">
        <f t="shared" si="0"/>
        <v>6.0143568405764385E-3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16.98235986240346</v>
      </c>
      <c r="D28" s="20">
        <f t="shared" si="0"/>
        <v>5.0394615764596242E-3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5.0357938263838262E-3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11.945605664659404</v>
      </c>
      <c r="D30" s="20">
        <f t="shared" si="0"/>
        <v>3.5448206987924273E-3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7.7032523558935528</v>
      </c>
      <c r="D31" s="20">
        <f t="shared" si="0"/>
        <v>2.2859157723562418E-3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11.43352692404552</v>
      </c>
      <c r="D32" s="20">
        <f t="shared" si="0"/>
        <v>3.3928629521450611E-3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12.3024013365731</v>
      </c>
      <c r="D33" s="20">
        <f t="shared" si="0"/>
        <v>3.6506986859405391E-3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10.214391073599657</v>
      </c>
      <c r="D34" s="20">
        <f t="shared" si="0"/>
        <v>3.0310882444727883E-3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9.1161924227860762</v>
      </c>
      <c r="D35" s="20">
        <f t="shared" si="0"/>
        <v>2.7052012682848049E-3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7.8518622653044101</v>
      </c>
      <c r="D36" s="20">
        <f t="shared" si="0"/>
        <v>2.3300152929426089E-3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5.6941288552832701</v>
      </c>
      <c r="D37" s="20">
        <f t="shared" si="0"/>
        <v>1.6897147281125218E-3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1.6024329205935571E-3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5.6615418911181647</v>
      </c>
      <c r="D39" s="20">
        <f t="shared" si="0"/>
        <v>1.6800446495643057E-3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4.5585641498181531</v>
      </c>
      <c r="D40" s="20">
        <f t="shared" si="0"/>
        <v>1.3527394933900349E-3</v>
      </c>
    </row>
    <row r="41" spans="2:14">
      <c r="B41" s="7" t="s">
        <v>28</v>
      </c>
      <c r="C41" s="1">
        <f>[2]ATLAS!O46</f>
        <v>4.2464016010376664</v>
      </c>
      <c r="D41" s="20">
        <f t="shared" si="0"/>
        <v>1.2601062443636933E-3</v>
      </c>
    </row>
    <row r="42" spans="2:14">
      <c r="B42" s="22" t="s">
        <v>56</v>
      </c>
      <c r="C42" s="9">
        <f>[2]SHIB!$J$4</f>
        <v>3.6273033103819929</v>
      </c>
      <c r="D42" s="20">
        <f t="shared" si="0"/>
        <v>1.076390784728536E-3</v>
      </c>
    </row>
    <row r="43" spans="2:14">
      <c r="B43" s="22" t="s">
        <v>40</v>
      </c>
      <c r="C43" s="9">
        <f>[2]SHPING!$J$4</f>
        <v>2.2283505176908167</v>
      </c>
      <c r="D43" s="20">
        <f t="shared" si="0"/>
        <v>6.6125596817952963E-4</v>
      </c>
    </row>
    <row r="44" spans="2:14">
      <c r="B44" s="22" t="s">
        <v>50</v>
      </c>
      <c r="C44" s="9">
        <f>[2]KAVA!$J$4</f>
        <v>2.1759426080593656</v>
      </c>
      <c r="D44" s="20">
        <f t="shared" si="0"/>
        <v>6.4570408675491313E-4</v>
      </c>
    </row>
    <row r="45" spans="2:14">
      <c r="B45" s="7" t="s">
        <v>25</v>
      </c>
      <c r="C45" s="1">
        <f>[2]POLIS!J4</f>
        <v>2.0557961563487748</v>
      </c>
      <c r="D45" s="20">
        <f t="shared" si="0"/>
        <v>6.1005100721536591E-4</v>
      </c>
    </row>
    <row r="46" spans="2:14">
      <c r="B46" s="22" t="s">
        <v>23</v>
      </c>
      <c r="C46" s="9">
        <f>[2]LUNA!J4</f>
        <v>1.9633391261336128</v>
      </c>
      <c r="D46" s="20">
        <f t="shared" si="0"/>
        <v>5.8261467592701614E-4</v>
      </c>
    </row>
    <row r="47" spans="2:14">
      <c r="B47" s="22" t="s">
        <v>36</v>
      </c>
      <c r="C47" s="9">
        <f>[2]AMP!$J$4</f>
        <v>1.8059882114050116</v>
      </c>
      <c r="D47" s="20">
        <f t="shared" si="0"/>
        <v>5.3592128965912359E-4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5.035181340911955E-4</v>
      </c>
    </row>
    <row r="49" spans="2:4">
      <c r="B49" s="22" t="s">
        <v>43</v>
      </c>
      <c r="C49" s="9">
        <f>[2]TRX!$J$4</f>
        <v>0.99290739585120236</v>
      </c>
      <c r="D49" s="20">
        <f t="shared" si="0"/>
        <v>2.9464212929866391E-4</v>
      </c>
    </row>
    <row r="50" spans="2:4">
      <c r="B50" s="7" t="s">
        <v>5</v>
      </c>
      <c r="C50" s="1">
        <f>H$2</f>
        <v>0.19</v>
      </c>
      <c r="D50" s="20">
        <f t="shared" si="0"/>
        <v>5.6381899057921455E-5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2023-11-10T12:43:28Z</dcterms:modified>
</cp:coreProperties>
</file>