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6" l="1"/>
  <c r="C43" l="1"/>
  <c r="C16" l="1"/>
  <c r="C15" l="1"/>
  <c r="C13"/>
  <c r="C12" l="1"/>
  <c r="C28" l="1"/>
  <c r="C18" l="1"/>
  <c r="C34" l="1"/>
  <c r="C25" l="1"/>
  <c r="C7" l="1"/>
  <c r="D46" l="1"/>
  <c r="D12"/>
  <c r="D28"/>
  <c r="D14"/>
  <c r="D44"/>
  <c r="D19"/>
  <c r="M9"/>
  <c r="D27"/>
  <c r="D35"/>
  <c r="M8"/>
  <c r="D42"/>
  <c r="D38"/>
  <c r="D31"/>
  <c r="D43"/>
  <c r="D48"/>
  <c r="D23"/>
  <c r="D49"/>
  <c r="D41"/>
  <c r="D50"/>
  <c r="D15"/>
  <c r="D47"/>
  <c r="D34"/>
  <c r="D16"/>
  <c r="D13"/>
  <c r="D20"/>
  <c r="Q3"/>
  <c r="D39"/>
  <c r="D26"/>
  <c r="D21"/>
  <c r="D37"/>
  <c r="D36"/>
  <c r="D7"/>
  <c r="E7" s="1"/>
  <c r="N8"/>
  <c r="D18"/>
  <c r="N9"/>
  <c r="D30"/>
  <c r="D40"/>
  <c r="D17"/>
  <c r="D29"/>
  <c r="D33"/>
  <c r="D45"/>
  <c r="D24"/>
  <c r="D51"/>
  <c r="D22"/>
  <c r="D32"/>
  <c r="D25"/>
  <c r="M10" l="1"/>
  <c r="N10"/>
  <c r="N11" l="1"/>
  <c r="M11"/>
  <c r="N12" l="1"/>
  <c r="M12"/>
  <c r="N13" l="1"/>
  <c r="M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N34" l="1"/>
  <c r="M34"/>
  <c r="N35" l="1"/>
  <c r="M35"/>
  <c r="N36" l="1"/>
  <c r="M36"/>
  <c r="N37" l="1"/>
  <c r="M37"/>
  <c r="N38" l="1"/>
  <c r="M38"/>
  <c r="N39" l="1"/>
  <c r="M39"/>
  <c r="M40" l="1"/>
  <c r="N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<sst xmlns="http://schemas.openxmlformats.org/spreadsheetml/2006/main" count="103" uniqueCount="63">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</sst>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1256.5694607790124</c:v>
                </c:pt>
                <c:pt idx="1">
                  <c:v>1226.8806379931939</c:v>
                </c:pt>
                <c:pt idx="2">
                  <c:v>352.9</c:v>
                </c:pt>
                <c:pt idx="3">
                  <c:v>279.43132295956877</c:v>
                </c:pt>
                <c:pt idx="4">
                  <c:v>1069.2910117851725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1256.5694607790124</v>
          </cell>
        </row>
      </sheetData>
      <sheetData sheetId="1">
        <row r="4">
          <cell r="J4">
            <v>1226.8806379931939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3.2156961173187724</v>
          </cell>
        </row>
      </sheetData>
      <sheetData sheetId="4">
        <row r="47">
          <cell r="M47">
            <v>117.75</v>
          </cell>
          <cell r="O47">
            <v>1.7281431404187444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43.688589336388439</v>
          </cell>
        </row>
      </sheetData>
      <sheetData sheetId="8">
        <row r="4">
          <cell r="J4">
            <v>12.572231840496229</v>
          </cell>
        </row>
      </sheetData>
      <sheetData sheetId="9">
        <row r="4">
          <cell r="J4">
            <v>23.313522475382843</v>
          </cell>
        </row>
      </sheetData>
      <sheetData sheetId="10">
        <row r="4">
          <cell r="J4">
            <v>14.26192095329456</v>
          </cell>
        </row>
      </sheetData>
      <sheetData sheetId="11">
        <row r="4">
          <cell r="J4">
            <v>57.48607747400343</v>
          </cell>
        </row>
      </sheetData>
      <sheetData sheetId="12">
        <row r="4">
          <cell r="J4">
            <v>3.7604934005335648</v>
          </cell>
        </row>
      </sheetData>
      <sheetData sheetId="13">
        <row r="4">
          <cell r="J4">
            <v>172.88444000343637</v>
          </cell>
        </row>
      </sheetData>
      <sheetData sheetId="14">
        <row r="4">
          <cell r="J4">
            <v>5.8543433932289464</v>
          </cell>
        </row>
      </sheetData>
      <sheetData sheetId="15">
        <row r="4">
          <cell r="J4">
            <v>40.814770008678572</v>
          </cell>
        </row>
      </sheetData>
      <sheetData sheetId="16">
        <row r="4">
          <cell r="J4">
            <v>6.1071335210752489</v>
          </cell>
        </row>
      </sheetData>
      <sheetData sheetId="17">
        <row r="4">
          <cell r="J4">
            <v>9.5842470948474183</v>
          </cell>
        </row>
      </sheetData>
      <sheetData sheetId="18">
        <row r="4">
          <cell r="J4">
            <v>12.188008427084704</v>
          </cell>
        </row>
      </sheetData>
      <sheetData sheetId="19">
        <row r="4">
          <cell r="J4">
            <v>7.9164182413074462</v>
          </cell>
        </row>
      </sheetData>
      <sheetData sheetId="20">
        <row r="4">
          <cell r="J4">
            <v>11.821878186577644</v>
          </cell>
        </row>
      </sheetData>
      <sheetData sheetId="21">
        <row r="4">
          <cell r="J4">
            <v>4.0082999045202214</v>
          </cell>
        </row>
      </sheetData>
      <sheetData sheetId="22">
        <row r="4">
          <cell r="J4">
            <v>21.300879045814973</v>
          </cell>
        </row>
      </sheetData>
      <sheetData sheetId="23">
        <row r="4">
          <cell r="J4">
            <v>48.135431231730529</v>
          </cell>
        </row>
      </sheetData>
      <sheetData sheetId="24">
        <row r="4">
          <cell r="J4">
            <v>40.841040064358978</v>
          </cell>
        </row>
      </sheetData>
      <sheetData sheetId="25">
        <row r="4">
          <cell r="J4">
            <v>46.612880158172636</v>
          </cell>
        </row>
      </sheetData>
      <sheetData sheetId="26">
        <row r="4">
          <cell r="J4">
            <v>2.2815817155403226</v>
          </cell>
        </row>
      </sheetData>
      <sheetData sheetId="27">
        <row r="4">
          <cell r="J4">
            <v>4.7653944938144353</v>
          </cell>
        </row>
      </sheetData>
      <sheetData sheetId="28">
        <row r="4">
          <cell r="J4">
            <v>279.43132295956877</v>
          </cell>
        </row>
      </sheetData>
      <sheetData sheetId="29">
        <row r="4">
          <cell r="J4">
            <v>0.9575096534539278</v>
          </cell>
        </row>
      </sheetData>
      <sheetData sheetId="30">
        <row r="4">
          <cell r="J4">
            <v>12.638723564081424</v>
          </cell>
        </row>
      </sheetData>
      <sheetData sheetId="31">
        <row r="4">
          <cell r="J4">
            <v>19.183766166743162</v>
          </cell>
        </row>
      </sheetData>
      <sheetData sheetId="32">
        <row r="4">
          <cell r="J4">
            <v>4.3910983112880411</v>
          </cell>
        </row>
      </sheetData>
      <sheetData sheetId="33">
        <row r="4">
          <cell r="J4">
            <v>2.3740380422440039</v>
          </cell>
        </row>
      </sheetData>
      <sheetData sheetId="34">
        <row r="4">
          <cell r="J4">
            <v>3.7956622193369527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352.9</f>
        <v>352.9</v>
      </c>
      <c r="P2" t="s">
        <v>8</v>
      </c>
      <c r="Q2" s="10">
        <f>N2+K2+H2</f>
        <v>451.21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0.10783881614402817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4184.1149238634962</v>
      </c>
      <c r="D7" s="20">
        <f>(C7*[1]Feuil1!$K$2-C4)/C4</f>
        <v>0.50008746306594121</v>
      </c>
      <c r="E7" s="31">
        <f>C7-C7/(1+D7)</f>
        <v>1394.8676120355394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1256.5694607790124</v>
      </c>
    </row>
    <row r="9" spans="2:20">
      <c r="M9" s="17" t="str">
        <f>IF(C13&gt;C7*[2]Params!F8,B13,"Others")</f>
        <v>BTC</v>
      </c>
      <c r="N9" s="18">
        <f>IF(C13&gt;C7*0.1,C13,C7)</f>
        <v>1226.8806379931939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279.43132295956877</v>
      </c>
    </row>
    <row r="12" spans="2:20">
      <c r="B12" s="7" t="s">
        <v>19</v>
      </c>
      <c r="C12" s="1">
        <f>[2]ETH!J4</f>
        <v>1256.5694607790124</v>
      </c>
      <c r="D12" s="20">
        <f>C12/$C$7</f>
        <v>0.30031905997905306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1069.2910117851725</v>
      </c>
    </row>
    <row r="13" spans="2:20">
      <c r="B13" s="7" t="s">
        <v>4</v>
      </c>
      <c r="C13" s="1">
        <f>[2]BTC!J4</f>
        <v>1226.8806379931939</v>
      </c>
      <c r="D13" s="20">
        <f t="shared" ref="D13:D51" si="0">C13/$C$7</f>
        <v>0.29322345593230653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</v>
      </c>
      <c r="D14" s="20">
        <f t="shared" si="0"/>
        <v>8.4342807600069902E-2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279.43132295956877</v>
      </c>
      <c r="D15" s="20">
        <f t="shared" si="0"/>
        <v>6.6783854660844161E-2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172.88444000343637</v>
      </c>
      <c r="D16" s="20">
        <f t="shared" si="0"/>
        <v>4.1319237915147813E-2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3.3459884001161198E-2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2.8142152436690937E-2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1.4949398173375948E-2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57.48607747400343</v>
      </c>
      <c r="D20" s="20">
        <f t="shared" si="0"/>
        <v>1.3739124885442289E-2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1.1949958571843285E-2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1.1546049972114983E-2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48.135431231730529</v>
      </c>
      <c r="D23" s="20">
        <f t="shared" si="0"/>
        <v>1.1504328181139825E-2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46.612880158172636</v>
      </c>
      <c r="D24" s="20">
        <f t="shared" si="0"/>
        <v>1.1140439736089178E-2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43.688589336388439</v>
      </c>
      <c r="D25" s="20">
        <f t="shared" si="0"/>
        <v>1.0441536652642323E-2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40.814770008678572</v>
      </c>
      <c r="D26" s="20">
        <f t="shared" si="0"/>
        <v>9.7546962144604149E-3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40.841040064358978</v>
      </c>
      <c r="D27" s="20">
        <f t="shared" si="0"/>
        <v>9.7609747360016316E-3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23.313522475382843</v>
      </c>
      <c r="D28" s="20">
        <f t="shared" si="0"/>
        <v>5.5719125548912458E-3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21.300879045814973</v>
      </c>
      <c r="D29" s="20">
        <f t="shared" si="0"/>
        <v>5.0908924428266734E-3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19.183766166743162</v>
      </c>
      <c r="D30" s="20">
        <f t="shared" si="0"/>
        <v>4.5849042188901932E-3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14.26192095329456</v>
      </c>
      <c r="D31" s="20">
        <f t="shared" si="0"/>
        <v>3.4085872909354734E-3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12.572231840496229</v>
      </c>
      <c r="D32" s="20">
        <f t="shared" si="0"/>
        <v>3.0047529929907797E-3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12.638723564081424</v>
      </c>
      <c r="D33" s="20">
        <f t="shared" si="0"/>
        <v>3.0206444598350505E-3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9.5842470948474183</v>
      </c>
      <c r="D34" s="20">
        <f t="shared" si="0"/>
        <v>2.2906271145147201E-3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12.188008427084704</v>
      </c>
      <c r="D35" s="20">
        <f t="shared" si="0"/>
        <v>2.9129239155387811E-3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11.821878186577644</v>
      </c>
      <c r="D36" s="20">
        <f t="shared" si="0"/>
        <v>2.8254190914196132E-3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2.5094913000870897E-3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7.9164182413074462</v>
      </c>
      <c r="D38" s="20">
        <f t="shared" si="0"/>
        <v>1.8920174004201692E-3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6.1071335210752489</v>
      </c>
      <c r="D39" s="20">
        <f t="shared" si="0"/>
        <v>1.4595998513912928E-3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5.8543433932289464</v>
      </c>
      <c r="D40" s="20">
        <f t="shared" si="0"/>
        <v>1.399183220288607E-3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4.3910983112880411</v>
      </c>
      <c r="D41" s="20">
        <f t="shared" si="0"/>
        <v>1.049468858095662E-3</v>
      </c>
    </row>
    <row r="42" spans="2:14">
      <c r="B42" s="22" t="s">
        <v>56</v>
      </c>
      <c r="C42" s="9">
        <f>[2]SHIB!$J$4</f>
        <v>4.7653944938144353</v>
      </c>
      <c r="D42" s="20">
        <f t="shared" si="0"/>
        <v>1.138925335591452E-3</v>
      </c>
    </row>
    <row r="43" spans="2:14">
      <c r="B43" s="22" t="s">
        <v>23</v>
      </c>
      <c r="C43" s="9">
        <f>[2]LUNA!J4</f>
        <v>4.0082999045202214</v>
      </c>
      <c r="D43" s="20">
        <f t="shared" si="0"/>
        <v>9.5798035605080081E-4</v>
      </c>
    </row>
    <row r="44" spans="2:14">
      <c r="B44" s="22" t="s">
        <v>36</v>
      </c>
      <c r="C44" s="9">
        <f>[2]AMP!$J$4</f>
        <v>3.7604934005335648</v>
      </c>
      <c r="D44" s="20">
        <f t="shared" si="0"/>
        <v>8.9875480692132358E-4</v>
      </c>
    </row>
    <row r="45" spans="2:14">
      <c r="B45" s="7" t="s">
        <v>25</v>
      </c>
      <c r="C45" s="1">
        <f>[2]POLIS!J4</f>
        <v>3.2156961173187724</v>
      </c>
      <c r="D45" s="20">
        <f t="shared" si="0"/>
        <v>7.6854870763193263E-4</v>
      </c>
    </row>
    <row r="46" spans="2:14">
      <c r="B46" s="22" t="s">
        <v>40</v>
      </c>
      <c r="C46" s="9">
        <f>[2]SHPING!$J$4</f>
        <v>3.7956622193369527</v>
      </c>
      <c r="D46" s="20">
        <f t="shared" si="0"/>
        <v>9.071601254757465E-4</v>
      </c>
    </row>
    <row r="47" spans="2:14">
      <c r="B47" s="22" t="s">
        <v>50</v>
      </c>
      <c r="C47" s="9">
        <f>[2]KAVA!$J$4</f>
        <v>2.3740380422440039</v>
      </c>
      <c r="D47" s="20">
        <f t="shared" si="0"/>
        <v>5.6739312505591573E-4</v>
      </c>
    </row>
    <row r="48" spans="2:14">
      <c r="B48" s="22" t="s">
        <v>62</v>
      </c>
      <c r="C48" s="10">
        <f>[2]SEI!$J$4</f>
        <v>2.2815817155403226</v>
      </c>
      <c r="D48" s="20">
        <f t="shared" si="0"/>
        <v>5.4529613957963975E-4</v>
      </c>
    </row>
    <row r="49" spans="2:4">
      <c r="B49" s="7" t="s">
        <v>28</v>
      </c>
      <c r="C49" s="1">
        <f>[2]ATLAS!O47</f>
        <v>1.7281431404187444</v>
      </c>
      <c r="D49" s="20">
        <f t="shared" si="0"/>
        <v>4.1302477868438299E-4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4.0553226449937651E-4</v>
      </c>
    </row>
    <row r="51" spans="2:4">
      <c r="B51" s="22" t="s">
        <v>43</v>
      </c>
      <c r="C51" s="9">
        <f>[2]TRX!$J$4</f>
        <v>0.9575096534539278</v>
      </c>
      <c r="D51" s="20">
        <f t="shared" si="0"/>
        <v>2.2884401381828914E-4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2023-12-16T21:34:28Z</dcterms:modified>
</cp:coreProperties>
</file>