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8" l="1"/>
  <c r="C35"/>
  <c r="C23" l="1"/>
  <c r="C20"/>
  <c r="C44" l="1"/>
  <c r="C16" l="1"/>
  <c r="C12" l="1"/>
  <c r="C13" l="1"/>
  <c r="C31" l="1"/>
  <c r="C49" l="1"/>
  <c r="C52" l="1"/>
  <c r="C33" l="1"/>
  <c r="C39" l="1"/>
  <c r="C26" l="1"/>
  <c r="C17" l="1"/>
  <c r="C22" l="1"/>
  <c r="C30" l="1"/>
  <c r="C25"/>
  <c r="C24" l="1"/>
  <c r="C15" l="1"/>
  <c r="C34" l="1"/>
  <c r="C28" l="1"/>
  <c r="C7" l="1"/>
  <c r="D43" l="1"/>
  <c r="D30"/>
  <c r="D50"/>
  <c r="D23"/>
  <c r="D20"/>
  <c r="D39"/>
  <c r="D41"/>
  <c r="N8"/>
  <c r="D35"/>
  <c r="D24"/>
  <c r="D42"/>
  <c r="D32"/>
  <c r="D48"/>
  <c r="D49"/>
  <c r="D31"/>
  <c r="D7"/>
  <c r="E7" s="1"/>
  <c r="D46"/>
  <c r="D27"/>
  <c r="D38"/>
  <c r="D19"/>
  <c r="D33"/>
  <c r="D17"/>
  <c r="D21"/>
  <c r="D16"/>
  <c r="D34"/>
  <c r="D15"/>
  <c r="D29"/>
  <c r="D12"/>
  <c r="N9"/>
  <c r="D47"/>
  <c r="M8"/>
  <c r="D45"/>
  <c r="D44"/>
  <c r="M9"/>
  <c r="D54"/>
  <c r="D51"/>
  <c r="D13"/>
  <c r="D14"/>
  <c r="D36"/>
  <c r="D22"/>
  <c r="D53"/>
  <c r="D55"/>
  <c r="D52"/>
  <c r="D25"/>
  <c r="D37"/>
  <c r="Q3"/>
  <c r="D40"/>
  <c r="D18"/>
  <c r="D26"/>
  <c r="D28"/>
  <c r="M10" l="1"/>
  <c r="N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<sst xmlns="http://schemas.openxmlformats.org/spreadsheetml/2006/main" count="107" uniqueCount="67">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</sst>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1229.9914335913527</c:v>
                </c:pt>
                <c:pt idx="1">
                  <c:v>1251.0029623771266</c:v>
                </c:pt>
                <c:pt idx="2">
                  <c:v>599.86</c:v>
                </c:pt>
                <c:pt idx="3">
                  <c:v>236.57207260993792</c:v>
                </c:pt>
                <c:pt idx="4">
                  <c:v>1070.408062317968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1251.0029623771266</v>
          </cell>
        </row>
      </sheetData>
      <sheetData sheetId="1">
        <row r="4">
          <cell r="J4">
            <v>1229.9914335913527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2.9587224246158055</v>
          </cell>
        </row>
      </sheetData>
      <sheetData sheetId="4">
        <row r="47">
          <cell r="M47">
            <v>112.44999999999999</v>
          </cell>
          <cell r="O47">
            <v>2.0838070377108906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3.6367657448068238</v>
          </cell>
        </row>
      </sheetData>
      <sheetData sheetId="8">
        <row r="4">
          <cell r="J4">
            <v>43.034152084892511</v>
          </cell>
        </row>
      </sheetData>
      <sheetData sheetId="9">
        <row r="4">
          <cell r="J4">
            <v>11.48026382016722</v>
          </cell>
        </row>
      </sheetData>
      <sheetData sheetId="10">
        <row r="4">
          <cell r="J4">
            <v>23.198356642207926</v>
          </cell>
        </row>
      </sheetData>
      <sheetData sheetId="11">
        <row r="4">
          <cell r="J4">
            <v>14.051152646577862</v>
          </cell>
        </row>
      </sheetData>
      <sheetData sheetId="12">
        <row r="4">
          <cell r="J4">
            <v>59.260034424731558</v>
          </cell>
        </row>
      </sheetData>
      <sheetData sheetId="13">
        <row r="4">
          <cell r="J4">
            <v>3.6540961674018582</v>
          </cell>
        </row>
      </sheetData>
      <sheetData sheetId="14">
        <row r="4">
          <cell r="J4">
            <v>210.682276671994</v>
          </cell>
        </row>
      </sheetData>
      <sheetData sheetId="15">
        <row r="4">
          <cell r="J4">
            <v>5.5478002495321945</v>
          </cell>
        </row>
      </sheetData>
      <sheetData sheetId="16">
        <row r="4">
          <cell r="J4">
            <v>37.961681938735786</v>
          </cell>
        </row>
      </sheetData>
      <sheetData sheetId="17">
        <row r="4">
          <cell r="J4">
            <v>5.2204858346183851</v>
          </cell>
        </row>
      </sheetData>
      <sheetData sheetId="18">
        <row r="4">
          <cell r="J4">
            <v>5.2045860550843015</v>
          </cell>
        </row>
      </sheetData>
      <sheetData sheetId="19">
        <row r="4">
          <cell r="J4">
            <v>13.142304152813587</v>
          </cell>
        </row>
      </sheetData>
      <sheetData sheetId="20">
        <row r="4">
          <cell r="J4">
            <v>2.6002144691823434</v>
          </cell>
        </row>
      </sheetData>
      <sheetData sheetId="21">
        <row r="4">
          <cell r="J4">
            <v>13.631199772384624</v>
          </cell>
        </row>
      </sheetData>
      <sheetData sheetId="22">
        <row r="4">
          <cell r="J4">
            <v>8.1734540561307689</v>
          </cell>
        </row>
      </sheetData>
      <sheetData sheetId="23">
        <row r="4">
          <cell r="J4">
            <v>11.911785447371644</v>
          </cell>
        </row>
      </sheetData>
      <sheetData sheetId="24">
        <row r="4">
          <cell r="J4">
            <v>3.7000640752166905</v>
          </cell>
        </row>
      </sheetData>
      <sheetData sheetId="25">
        <row r="4">
          <cell r="J4">
            <v>18.567153478424757</v>
          </cell>
        </row>
      </sheetData>
      <sheetData sheetId="26">
        <row r="4">
          <cell r="J4">
            <v>55.031429250732906</v>
          </cell>
        </row>
      </sheetData>
      <sheetData sheetId="27">
        <row r="4">
          <cell r="J4">
            <v>1.8601552058075081</v>
          </cell>
        </row>
      </sheetData>
      <sheetData sheetId="28">
        <row r="4">
          <cell r="J4">
            <v>41.25277142932719</v>
          </cell>
        </row>
      </sheetData>
      <sheetData sheetId="29">
        <row r="4">
          <cell r="J4">
            <v>42.107898900841967</v>
          </cell>
        </row>
      </sheetData>
      <sheetData sheetId="30">
        <row r="4">
          <cell r="J4">
            <v>2.8618623129217236</v>
          </cell>
        </row>
      </sheetData>
      <sheetData sheetId="31">
        <row r="4">
          <cell r="J4">
            <v>4.6079723038534022</v>
          </cell>
        </row>
      </sheetData>
      <sheetData sheetId="32">
        <row r="4">
          <cell r="J4">
            <v>2.8281839012161778</v>
          </cell>
        </row>
      </sheetData>
      <sheetData sheetId="33">
        <row r="4">
          <cell r="J4">
            <v>236.57207260993792</v>
          </cell>
        </row>
      </sheetData>
      <sheetData sheetId="34">
        <row r="4">
          <cell r="J4">
            <v>0.96137604406227917</v>
          </cell>
        </row>
      </sheetData>
      <sheetData sheetId="35">
        <row r="4">
          <cell r="J4">
            <v>12.08587502281396</v>
          </cell>
        </row>
      </sheetData>
      <sheetData sheetId="36">
        <row r="4">
          <cell r="J4">
            <v>19.111980601415262</v>
          </cell>
        </row>
      </sheetData>
      <sheetData sheetId="37">
        <row r="4">
          <cell r="J4">
            <v>9.7496651460759161</v>
          </cell>
        </row>
      </sheetData>
      <sheetData sheetId="38">
        <row r="4">
          <cell r="J4">
            <v>8.1217414042980298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599.86</f>
        <v>599.86</v>
      </c>
      <c r="P2" t="s">
        <v>8</v>
      </c>
      <c r="Q2" s="10">
        <f>N2+K2+H2</f>
        <v>676.79000000000008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0.15424237063509771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4387.8345308963835</v>
      </c>
      <c r="D7" s="20">
        <f>(C7*[1]Feuil1!$K$2-C4)/C4</f>
        <v>0.53929430343705054</v>
      </c>
      <c r="E7" s="31">
        <f>C7-C7/(1+D7)</f>
        <v>1537.2850803469332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1229.9914335913527</v>
      </c>
    </row>
    <row r="9" spans="2:20">
      <c r="M9" s="17" t="str">
        <f>IF(C13&gt;C7*Params!F8,B13,"Others")</f>
        <v>ETH</v>
      </c>
      <c r="N9" s="18">
        <f>IF(C13&gt;C7*0.1,C13,C7)</f>
        <v>1251.0029623771266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599.86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236.57207260993792</v>
      </c>
    </row>
    <row r="12" spans="2:20">
      <c r="B12" s="7" t="s">
        <v>4</v>
      </c>
      <c r="C12" s="1">
        <f>[2]BTC!J4</f>
        <v>1229.9914335913527</v>
      </c>
      <c r="D12" s="20">
        <f>C12/$C$7</f>
        <v>0.2803185546151577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1070.408062317968</v>
      </c>
    </row>
    <row r="13" spans="2:20">
      <c r="B13" s="7" t="s">
        <v>19</v>
      </c>
      <c r="C13" s="1">
        <f>[2]ETH!J4</f>
        <v>1251.0029623771266</v>
      </c>
      <c r="D13" s="20">
        <f t="shared" ref="D13:D55" si="0">C13/$C$7</f>
        <v>0.28510714193262005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599.86</v>
      </c>
      <c r="D14" s="20">
        <f t="shared" si="0"/>
        <v>0.13670980429552698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236.57207260993792</v>
      </c>
      <c r="D15" s="20">
        <f t="shared" si="0"/>
        <v>5.3915449852118512E-2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210.682276671994</v>
      </c>
      <c r="D16" s="20">
        <f t="shared" si="0"/>
        <v>4.8015091541967071E-2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2.5627675612696306E-2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2.4157702222728401E-2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1.4255323339921334E-2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59.260034424731558</v>
      </c>
      <c r="D20" s="20">
        <f t="shared" si="0"/>
        <v>1.3505530805106596E-2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1.1554674553701226E-2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41.25277142932719</v>
      </c>
      <c r="D22" s="20">
        <f t="shared" si="0"/>
        <v>9.4016242269053217E-3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55.031429250732906</v>
      </c>
      <c r="D23" s="20">
        <f t="shared" si="0"/>
        <v>1.2541819629531614E-2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43.034152084892511</v>
      </c>
      <c r="D24" s="20">
        <f t="shared" si="0"/>
        <v>9.807605957306037E-3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42.107898900841967</v>
      </c>
      <c r="D25" s="20">
        <f t="shared" si="0"/>
        <v>9.5965102157669138E-3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37.961681938735786</v>
      </c>
      <c r="D26" s="20">
        <f t="shared" si="0"/>
        <v>8.6515755485840201E-3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5.9778917858694909E-3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23.198356642207926</v>
      </c>
      <c r="D28" s="20">
        <f t="shared" si="0"/>
        <v>5.2869716209350244E-3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18.567153478424757</v>
      </c>
      <c r="D29" s="20">
        <f t="shared" si="0"/>
        <v>4.2315072156177466E-3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19.111980601415262</v>
      </c>
      <c r="D30" s="20">
        <f t="shared" si="0"/>
        <v>4.3556748703353918E-3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13.142304152813587</v>
      </c>
      <c r="D31" s="20">
        <f t="shared" si="0"/>
        <v>2.9951685872094103E-3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14.051152646577862</v>
      </c>
      <c r="D32" s="20">
        <f t="shared" si="0"/>
        <v>3.2022977502087742E-3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11.48026382016722</v>
      </c>
      <c r="D33" s="20">
        <f t="shared" si="0"/>
        <v>2.6163848566600201E-3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12.08587502281396</v>
      </c>
      <c r="D34" s="20">
        <f t="shared" si="0"/>
        <v>2.7544053764363254E-3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13.631199772384624</v>
      </c>
      <c r="D35" s="20">
        <f t="shared" si="0"/>
        <v>3.1065892928282164E-3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11.911785447371644</v>
      </c>
      <c r="D36" s="20">
        <f t="shared" si="0"/>
        <v>2.7147298658361679E-3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2.3929799371570589E-3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8.1734540561307689</v>
      </c>
      <c r="D38" s="20">
        <f t="shared" si="0"/>
        <v>1.8627534831996109E-3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5.2204858346183851</v>
      </c>
      <c r="D39" s="20">
        <f t="shared" si="0"/>
        <v>1.189763606138516E-3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5.5478002495321945</v>
      </c>
      <c r="D40" s="20">
        <f t="shared" si="0"/>
        <v>1.2643594945224252E-3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4.6079723038534022</v>
      </c>
      <c r="D41" s="20">
        <f t="shared" si="0"/>
        <v>1.0501700261044363E-3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5.2045860550843015</v>
      </c>
      <c r="D42" s="20">
        <f t="shared" si="0"/>
        <v>1.1861400010499178E-3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3.6367657448068238</v>
      </c>
      <c r="D43" s="20">
        <f t="shared" si="0"/>
        <v>8.2882928223455019E-4</v>
      </c>
    </row>
    <row r="44" spans="2:14">
      <c r="B44" s="22" t="s">
        <v>23</v>
      </c>
      <c r="C44" s="9">
        <f>[2]LUNA!J4</f>
        <v>3.7000640752166905</v>
      </c>
      <c r="D44" s="20">
        <f t="shared" si="0"/>
        <v>8.4325515220848822E-4</v>
      </c>
    </row>
    <row r="45" spans="2:14">
      <c r="B45" s="22" t="s">
        <v>36</v>
      </c>
      <c r="C45" s="9">
        <f>[2]AMP!$J$4</f>
        <v>3.6540961674018582</v>
      </c>
      <c r="D45" s="20">
        <f t="shared" si="0"/>
        <v>8.3277893495572834E-4</v>
      </c>
    </row>
    <row r="46" spans="2:14">
      <c r="B46" s="7" t="s">
        <v>25</v>
      </c>
      <c r="C46" s="1">
        <f>[2]POLIS!J4</f>
        <v>2.9587224246158055</v>
      </c>
      <c r="D46" s="20">
        <f t="shared" si="0"/>
        <v>6.7430127635450577E-4</v>
      </c>
    </row>
    <row r="47" spans="2:14">
      <c r="B47" s="22" t="s">
        <v>40</v>
      </c>
      <c r="C47" s="9">
        <f>[2]SHPING!$J$4</f>
        <v>2.8281839012161778</v>
      </c>
      <c r="D47" s="20">
        <f t="shared" si="0"/>
        <v>6.4455117468579951E-4</v>
      </c>
    </row>
    <row r="48" spans="2:14">
      <c r="B48" s="22" t="s">
        <v>50</v>
      </c>
      <c r="C48" s="9">
        <f>[2]KAVA!$J$4</f>
        <v>2.6002144691823434</v>
      </c>
      <c r="D48" s="20">
        <f t="shared" si="0"/>
        <v>5.9259629114846084E-4</v>
      </c>
    </row>
    <row r="49" spans="2:4">
      <c r="B49" s="22" t="s">
        <v>62</v>
      </c>
      <c r="C49" s="10">
        <f>[2]SEI!$J$4</f>
        <v>2.8618623129217236</v>
      </c>
      <c r="D49" s="20">
        <f t="shared" si="0"/>
        <v>6.5222658073596008E-4</v>
      </c>
    </row>
    <row r="50" spans="2:4">
      <c r="B50" s="22" t="s">
        <v>65</v>
      </c>
      <c r="C50" s="10">
        <f>[2]DYDX!$J$4</f>
        <v>8.1217414042980298</v>
      </c>
      <c r="D50" s="20">
        <f t="shared" si="0"/>
        <v>1.8509680224059982E-3</v>
      </c>
    </row>
    <row r="51" spans="2:4">
      <c r="B51" s="22" t="s">
        <v>66</v>
      </c>
      <c r="C51" s="10">
        <f>[2]TIA!$J$4</f>
        <v>9.7496651460759161</v>
      </c>
      <c r="D51" s="20">
        <f t="shared" si="0"/>
        <v>2.2219764846246773E-3</v>
      </c>
    </row>
    <row r="52" spans="2:4">
      <c r="B52" s="7" t="s">
        <v>28</v>
      </c>
      <c r="C52" s="1">
        <f>[2]ATLAS!O47</f>
        <v>2.0838070377108906</v>
      </c>
      <c r="D52" s="20">
        <f t="shared" si="0"/>
        <v>4.7490556515703274E-4</v>
      </c>
    </row>
    <row r="53" spans="2:4">
      <c r="B53" s="22" t="s">
        <v>63</v>
      </c>
      <c r="C53" s="10">
        <f>[2]MEME!$J$4</f>
        <v>1.8601552058075081</v>
      </c>
      <c r="D53" s="20">
        <f t="shared" si="0"/>
        <v>4.2393467499958346E-4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3.8670409926633325E-4</v>
      </c>
    </row>
    <row r="55" spans="2:4">
      <c r="B55" s="22" t="s">
        <v>43</v>
      </c>
      <c r="C55" s="9">
        <f>[2]TRX!$J$4</f>
        <v>0.96137604406227917</v>
      </c>
      <c r="D55" s="20">
        <f t="shared" si="0"/>
        <v>2.1910034147661471E-4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2023-12-26T20:36:31Z</dcterms:modified>
</cp:coreProperties>
</file>