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19"/>
  <c r="C18"/>
  <c r="C43" l="1"/>
  <c r="C32" l="1"/>
  <c r="C35" l="1"/>
  <c r="C21"/>
  <c r="C26"/>
  <c r="C39" l="1"/>
  <c r="C31" l="1"/>
  <c r="C34" l="1"/>
  <c r="C30" l="1"/>
  <c r="C22" l="1"/>
  <c r="C24"/>
  <c r="C49" l="1"/>
  <c r="C23" l="1"/>
  <c r="C27" l="1"/>
  <c r="C29" l="1"/>
  <c r="C33"/>
  <c r="C28"/>
  <c r="C13" l="1"/>
  <c r="C12" l="1"/>
  <c r="C42" l="1"/>
  <c r="C36" l="1"/>
  <c r="C16" l="1"/>
  <c r="C41" l="1"/>
  <c r="C14"/>
  <c r="C40" l="1"/>
  <c r="C38" l="1"/>
  <c r="C20" l="1"/>
  <c r="C44" l="1"/>
  <c r="C17" l="1"/>
  <c r="C7" l="1"/>
  <c r="D34" l="1"/>
  <c r="N8"/>
  <c r="D24"/>
  <c r="D35"/>
  <c r="D39"/>
  <c r="D32"/>
  <c r="D49"/>
  <c r="D29"/>
  <c r="D40"/>
  <c r="M9"/>
  <c r="D42"/>
  <c r="D36"/>
  <c r="D14"/>
  <c r="Q3"/>
  <c r="D7"/>
  <c r="E7" s="1"/>
  <c r="D22"/>
  <c r="D21"/>
  <c r="D37"/>
  <c r="D43"/>
  <c r="D16"/>
  <c r="D33"/>
  <c r="M8"/>
  <c r="D38"/>
  <c r="D45"/>
  <c r="D12"/>
  <c r="N9"/>
  <c r="D50"/>
  <c r="D47"/>
  <c r="D18"/>
  <c r="D15"/>
  <c r="D31"/>
  <c r="D30"/>
  <c r="D41"/>
  <c r="D23"/>
  <c r="D48"/>
  <c r="D13"/>
  <c r="D46"/>
  <c r="D19"/>
  <c r="D27"/>
  <c r="D28"/>
  <c r="D26"/>
  <c r="D25"/>
  <c r="D20"/>
  <c r="D44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<sst xmlns="http://schemas.openxmlformats.org/spreadsheetml/2006/main" count="100" uniqueCount="62">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</sst>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1174.4229975322003</c:v>
                </c:pt>
                <c:pt idx="1">
                  <c:v>1152.737086738462</c:v>
                </c:pt>
                <c:pt idx="2">
                  <c:v>230.44594261351506</c:v>
                </c:pt>
                <c:pt idx="3">
                  <c:v>202.92</c:v>
                </c:pt>
                <c:pt idx="4">
                  <c:v>935.58412783473943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1152.737086738462</v>
          </cell>
        </row>
      </sheetData>
      <sheetData sheetId="1">
        <row r="4">
          <cell r="J4">
            <v>1174.4229975322003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3.4234402636800958</v>
          </cell>
        </row>
      </sheetData>
      <sheetData sheetId="4">
        <row r="46">
          <cell r="M46">
            <v>133.25000000000003</v>
          </cell>
          <cell r="O46">
            <v>4.0120260600121256</v>
          </cell>
        </row>
      </sheetData>
      <sheetData sheetId="5">
        <row r="4">
          <cell r="C4">
            <v>-81.666666666666671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44.000959946916467</v>
          </cell>
        </row>
      </sheetData>
      <sheetData sheetId="8">
        <row r="4">
          <cell r="J4">
            <v>9.5659459752754774</v>
          </cell>
        </row>
      </sheetData>
      <sheetData sheetId="9">
        <row r="4">
          <cell r="J4">
            <v>19.392232854626055</v>
          </cell>
        </row>
      </sheetData>
      <sheetData sheetId="10">
        <row r="4">
          <cell r="J4">
            <v>11.52847000126685</v>
          </cell>
        </row>
      </sheetData>
      <sheetData sheetId="11">
        <row r="4">
          <cell r="J4">
            <v>55.551337382275769</v>
          </cell>
        </row>
      </sheetData>
      <sheetData sheetId="12">
        <row r="4">
          <cell r="J4">
            <v>2.3899366283169732</v>
          </cell>
        </row>
      </sheetData>
      <sheetData sheetId="13">
        <row r="4">
          <cell r="J4">
            <v>155.47922426059313</v>
          </cell>
        </row>
      </sheetData>
      <sheetData sheetId="14">
        <row r="4">
          <cell r="J4">
            <v>5.1712523509421624</v>
          </cell>
        </row>
      </sheetData>
      <sheetData sheetId="15">
        <row r="4">
          <cell r="J4">
            <v>37.547481032477002</v>
          </cell>
        </row>
      </sheetData>
      <sheetData sheetId="16">
        <row r="4">
          <cell r="J4">
            <v>6.0075451296697722</v>
          </cell>
        </row>
      </sheetData>
      <sheetData sheetId="17">
        <row r="4">
          <cell r="J4">
            <v>10.430849768087796</v>
          </cell>
        </row>
      </sheetData>
      <sheetData sheetId="18">
        <row r="4">
          <cell r="J4">
            <v>12.602637894135372</v>
          </cell>
        </row>
      </sheetData>
      <sheetData sheetId="19">
        <row r="4">
          <cell r="J4">
            <v>8.3831995142838309</v>
          </cell>
        </row>
      </sheetData>
      <sheetData sheetId="20">
        <row r="4">
          <cell r="J4">
            <v>11.748183094063</v>
          </cell>
        </row>
      </sheetData>
      <sheetData sheetId="21">
        <row r="4">
          <cell r="J4">
            <v>3.2668175429978881</v>
          </cell>
        </row>
      </sheetData>
      <sheetData sheetId="22">
        <row r="4">
          <cell r="J4">
            <v>65.021238848548066</v>
          </cell>
        </row>
      </sheetData>
      <sheetData sheetId="23">
        <row r="4">
          <cell r="J4">
            <v>43.787937229956</v>
          </cell>
        </row>
      </sheetData>
      <sheetData sheetId="24">
        <row r="4">
          <cell r="J4">
            <v>38.794062411998723</v>
          </cell>
        </row>
      </sheetData>
      <sheetData sheetId="25">
        <row r="4">
          <cell r="J4">
            <v>46.19395083881416</v>
          </cell>
        </row>
      </sheetData>
      <sheetData sheetId="26">
        <row r="4">
          <cell r="J4">
            <v>3.761459155726167</v>
          </cell>
        </row>
      </sheetData>
      <sheetData sheetId="27">
        <row r="4">
          <cell r="J4">
            <v>230.44594261351506</v>
          </cell>
        </row>
      </sheetData>
      <sheetData sheetId="28">
        <row r="4">
          <cell r="J4">
            <v>0.96633773061460182</v>
          </cell>
        </row>
      </sheetData>
      <sheetData sheetId="29">
        <row r="4">
          <cell r="J4">
            <v>11.719490123606736</v>
          </cell>
        </row>
      </sheetData>
      <sheetData sheetId="30">
        <row r="4">
          <cell r="J4">
            <v>19.201462510536214</v>
          </cell>
        </row>
      </sheetData>
      <sheetData sheetId="31">
        <row r="4">
          <cell r="J4">
            <v>4.0045838015181836</v>
          </cell>
        </row>
      </sheetData>
      <sheetData sheetId="32">
        <row r="4">
          <cell r="J4">
            <v>2.332910890492109</v>
          </cell>
        </row>
      </sheetData>
      <sheetData sheetId="33">
        <row r="4">
          <cell r="J4">
            <v>2.4490754335790812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G44" sqref="G4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202.92</v>
      </c>
      <c r="P2" t="s">
        <v>8</v>
      </c>
      <c r="Q2" s="10">
        <f>N2+K2+H2</f>
        <v>242.63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6.5142503803750987E-2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3724.6035358258532</v>
      </c>
      <c r="D7" s="20">
        <f>(C7*[1]Feuil1!$K$2-C4)/C4</f>
        <v>0.373951584987885</v>
      </c>
      <c r="E7" s="31">
        <f>C7-C7/(1+D7)</f>
        <v>1013.7339706084622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1174.4229975322003</v>
      </c>
    </row>
    <row r="9" spans="2:20">
      <c r="M9" s="17" t="str">
        <f>IF(C13&gt;C7*[2]Params!F8,B13,"Others")</f>
        <v>ETH</v>
      </c>
      <c r="N9" s="18">
        <f>IF(C13&gt;C7*0.1,C13,C7)</f>
        <v>1152.737086738462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230.44594261351506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202.92</v>
      </c>
    </row>
    <row r="12" spans="2:20">
      <c r="B12" s="7" t="s">
        <v>4</v>
      </c>
      <c r="C12" s="1">
        <f>[2]BTC!J4</f>
        <v>1174.4229975322003</v>
      </c>
      <c r="D12" s="20">
        <f>C12/$C$7</f>
        <v>0.31531490163604659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935.58412783473943</v>
      </c>
    </row>
    <row r="13" spans="2:20">
      <c r="B13" s="7" t="s">
        <v>19</v>
      </c>
      <c r="C13" s="1">
        <f>[2]ETH!J4</f>
        <v>1152.737086738462</v>
      </c>
      <c r="D13" s="20">
        <f t="shared" ref="D13:D50" si="0">C13/$C$7</f>
        <v>0.30949256092645216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230.44594261351506</v>
      </c>
      <c r="D14" s="20">
        <f t="shared" si="0"/>
        <v>6.1871267746197445E-2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202.92</v>
      </c>
      <c r="D15" s="20">
        <f t="shared" si="0"/>
        <v>5.4480966376198939E-2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155.47922426059313</v>
      </c>
      <c r="D16" s="20">
        <f t="shared" si="0"/>
        <v>4.1743831998516008E-2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133.25000000000003</v>
      </c>
      <c r="D17" s="20">
        <f t="shared" si="0"/>
        <v>3.5775619799076043E-2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61.82</v>
      </c>
      <c r="D18" s="20">
        <f>C18/$C$7</f>
        <v>1.6597739707158578E-2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81.666666666666671</v>
      </c>
      <c r="D19" s="20">
        <f>C19/$C$7</f>
        <v>2.1926271046338035E-2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55.551337382275769</v>
      </c>
      <c r="D20" s="20">
        <f t="shared" si="0"/>
        <v>1.4914698127718557E-2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65.021238848548066</v>
      </c>
      <c r="D21" s="20">
        <f t="shared" si="0"/>
        <v>1.7457224164432031E-2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46.19395083881416</v>
      </c>
      <c r="D22" s="20">
        <f t="shared" si="0"/>
        <v>1.2402380654608818E-2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44.000959946916467</v>
      </c>
      <c r="D23" s="20">
        <f t="shared" si="0"/>
        <v>1.181359560116515E-2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32</v>
      </c>
      <c r="C24" s="9">
        <f>[2]MATIC!$J$4</f>
        <v>43.787937229956</v>
      </c>
      <c r="D24" s="20">
        <f t="shared" si="0"/>
        <v>1.1756402207314916E-2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1.0610525286750355E-2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38.794062411998723</v>
      </c>
      <c r="D26" s="20">
        <f t="shared" si="0"/>
        <v>1.041562196858006E-2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37.547481032477002</v>
      </c>
      <c r="D27" s="20">
        <f t="shared" si="0"/>
        <v>1.0080933627248901E-2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19.392232854626055</v>
      </c>
      <c r="D28" s="20">
        <f t="shared" si="0"/>
        <v>5.2065226991538666E-3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19.201462510536214</v>
      </c>
      <c r="D29" s="20">
        <f t="shared" si="0"/>
        <v>5.1553037325565145E-3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12.602637894135372</v>
      </c>
      <c r="D30" s="20">
        <f t="shared" si="0"/>
        <v>3.3836186248856685E-3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11.719490123606736</v>
      </c>
      <c r="D31" s="20">
        <f t="shared" si="0"/>
        <v>3.1465067384704028E-3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11.748183094063</v>
      </c>
      <c r="D32" s="20">
        <f t="shared" si="0"/>
        <v>3.1542103692542636E-3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11.52847000126685</v>
      </c>
      <c r="D33" s="20">
        <f t="shared" si="0"/>
        <v>3.0952207101716807E-3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10.430849768087796</v>
      </c>
      <c r="D34" s="20">
        <f t="shared" si="0"/>
        <v>2.8005261950047986E-3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9.5659459752754774</v>
      </c>
      <c r="D35" s="20">
        <f t="shared" si="0"/>
        <v>2.5683125420634676E-3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8.3831995142838309</v>
      </c>
      <c r="D36" s="20">
        <f t="shared" si="0"/>
        <v>2.2507629157434688E-3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1.9330916514322509E-3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6.0075451296697722</v>
      </c>
      <c r="D38" s="20">
        <f t="shared" si="0"/>
        <v>1.6129354633009885E-3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5.1712523509421624</v>
      </c>
      <c r="D39" s="20">
        <f t="shared" si="0"/>
        <v>1.3884034370910687E-3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28</v>
      </c>
      <c r="C40" s="1">
        <f>[2]ATLAS!O46</f>
        <v>4.0120260600121256</v>
      </c>
      <c r="D40" s="20">
        <f t="shared" si="0"/>
        <v>1.0771686224913981E-3</v>
      </c>
    </row>
    <row r="41" spans="2:14">
      <c r="B41" s="22" t="s">
        <v>37</v>
      </c>
      <c r="C41" s="9">
        <f>[2]GRT!$J$4</f>
        <v>4.0045838015181836</v>
      </c>
      <c r="D41" s="20">
        <f t="shared" si="0"/>
        <v>1.0751704880799483E-3</v>
      </c>
    </row>
    <row r="42" spans="2:14">
      <c r="B42" s="22" t="s">
        <v>56</v>
      </c>
      <c r="C42" s="9">
        <f>[2]SHIB!$J$4</f>
        <v>3.761459155726167</v>
      </c>
      <c r="D42" s="20">
        <f t="shared" si="0"/>
        <v>1.0098951793246745E-3</v>
      </c>
    </row>
    <row r="43" spans="2:14">
      <c r="B43" s="7" t="s">
        <v>25</v>
      </c>
      <c r="C43" s="1">
        <f>[2]POLIS!J4</f>
        <v>3.4234402636800958</v>
      </c>
      <c r="D43" s="20">
        <f t="shared" si="0"/>
        <v>9.1914219345791903E-4</v>
      </c>
    </row>
    <row r="44" spans="2:14">
      <c r="B44" s="22" t="s">
        <v>23</v>
      </c>
      <c r="C44" s="9">
        <f>[2]LUNA!J4</f>
        <v>3.2668175429978881</v>
      </c>
      <c r="D44" s="20">
        <f t="shared" si="0"/>
        <v>8.7709134987800502E-4</v>
      </c>
    </row>
    <row r="45" spans="2:14">
      <c r="B45" s="22" t="s">
        <v>40</v>
      </c>
      <c r="C45" s="9">
        <f>[2]SHPING!$J$4</f>
        <v>2.4490754335790812</v>
      </c>
      <c r="D45" s="20">
        <f t="shared" si="0"/>
        <v>6.5753989921938088E-4</v>
      </c>
    </row>
    <row r="46" spans="2:14">
      <c r="B46" s="22" t="s">
        <v>36</v>
      </c>
      <c r="C46" s="9">
        <f>[2]AMP!$J$4</f>
        <v>2.3899366283169732</v>
      </c>
      <c r="D46" s="20">
        <f t="shared" si="0"/>
        <v>6.4166201995162269E-4</v>
      </c>
    </row>
    <row r="47" spans="2:14">
      <c r="B47" s="22" t="s">
        <v>50</v>
      </c>
      <c r="C47" s="9">
        <f>[2]KAVA!$J$4</f>
        <v>2.332910890492109</v>
      </c>
      <c r="D47" s="20">
        <f t="shared" si="0"/>
        <v>6.2635146749245472E-4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4.5556354755051033E-4</v>
      </c>
    </row>
    <row r="49" spans="2:4">
      <c r="B49" s="22" t="s">
        <v>43</v>
      </c>
      <c r="C49" s="9">
        <f>[2]TRX!$J$4</f>
        <v>0.96633773061460182</v>
      </c>
      <c r="D49" s="20">
        <f t="shared" si="0"/>
        <v>2.5944713882153808E-4</v>
      </c>
    </row>
    <row r="50" spans="2:4">
      <c r="B50" s="7" t="s">
        <v>5</v>
      </c>
      <c r="C50" s="1">
        <f>H$2</f>
        <v>0.19</v>
      </c>
      <c r="D50" s="20">
        <f t="shared" si="0"/>
        <v>5.1012140801684404E-5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2023-12-03T21:05:00Z</dcterms:modified>
</cp:coreProperties>
</file>