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9" i="2"/>
  <c r="K2" i="1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55" l="1"/>
  <c r="C42"/>
  <c r="C39"/>
  <c r="C52"/>
  <c r="C33"/>
  <c r="C46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15" l="1"/>
  <c r="C31" l="1"/>
  <c r="C36" l="1"/>
  <c r="C7" s="1"/>
  <c r="C22"/>
  <c r="D18" l="1"/>
  <c r="D35"/>
  <c r="D25"/>
  <c r="N9"/>
  <c r="D34"/>
  <c r="D12"/>
  <c r="D13"/>
  <c r="D39"/>
  <c r="D41"/>
  <c r="D24"/>
  <c r="D30"/>
  <c r="D33"/>
  <c r="D28"/>
  <c r="Q3"/>
  <c r="D47"/>
  <c r="N8"/>
  <c r="D40"/>
  <c r="M8"/>
  <c r="D31"/>
  <c r="D52"/>
  <c r="D26"/>
  <c r="M9"/>
  <c r="D22"/>
  <c r="D46"/>
  <c r="D15"/>
  <c r="D27"/>
  <c r="D29"/>
  <c r="D54"/>
  <c r="D7"/>
  <c r="E7" s="1"/>
  <c r="D45"/>
  <c r="D23"/>
  <c r="D21"/>
  <c r="D43"/>
  <c r="D44"/>
  <c r="D50"/>
  <c r="D51"/>
  <c r="D16"/>
  <c r="D20"/>
  <c r="D48"/>
  <c r="D19"/>
  <c r="D55"/>
  <c r="D17"/>
  <c r="D14"/>
  <c r="D53"/>
  <c r="D32"/>
  <c r="D37"/>
  <c r="D42"/>
  <c r="D38"/>
  <c r="D49"/>
  <c r="D36"/>
  <c r="M10" l="1"/>
  <c r="N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<sst xmlns="http://schemas.openxmlformats.org/spreadsheetml/2006/main" count="113" uniqueCount="69">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</sst>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1258.5637637876457</c:v>
                </c:pt>
                <c:pt idx="1">
                  <c:v>1293.777681699187</c:v>
                </c:pt>
                <c:pt idx="2">
                  <c:v>389.62</c:v>
                </c:pt>
                <c:pt idx="3">
                  <c:v>386.50275438645178</c:v>
                </c:pt>
                <c:pt idx="4">
                  <c:v>1172.0087130697282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1258.5637637876457</v>
          </cell>
        </row>
      </sheetData>
      <sheetData sheetId="1">
        <row r="4">
          <cell r="J4">
            <v>1293.777681699187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2.0510458791677313</v>
          </cell>
        </row>
      </sheetData>
      <sheetData sheetId="4">
        <row r="47">
          <cell r="M47">
            <v>146.44</v>
          </cell>
          <cell r="O47">
            <v>1.1920779752914612</v>
          </cell>
        </row>
      </sheetData>
      <sheetData sheetId="5">
        <row r="4">
          <cell r="C4">
            <v>-74.333333333333329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2.9692129426770828</v>
          </cell>
        </row>
      </sheetData>
      <sheetData sheetId="8">
        <row r="4">
          <cell r="J4">
            <v>37.306332872599064</v>
          </cell>
        </row>
      </sheetData>
      <sheetData sheetId="9">
        <row r="4">
          <cell r="J4">
            <v>10.916561443776942</v>
          </cell>
        </row>
      </sheetData>
      <sheetData sheetId="10">
        <row r="4">
          <cell r="J4">
            <v>22.418382955195202</v>
          </cell>
        </row>
      </sheetData>
      <sheetData sheetId="11">
        <row r="4">
          <cell r="J4">
            <v>11.663158066753239</v>
          </cell>
        </row>
      </sheetData>
      <sheetData sheetId="12">
        <row r="4">
          <cell r="J4">
            <v>47.746663952590566</v>
          </cell>
        </row>
      </sheetData>
      <sheetData sheetId="13">
        <row r="4">
          <cell r="J4">
            <v>3.3660902911255097</v>
          </cell>
        </row>
      </sheetData>
      <sheetData sheetId="14">
        <row r="4">
          <cell r="J4">
            <v>223.39341575023838</v>
          </cell>
        </row>
      </sheetData>
      <sheetData sheetId="15">
        <row r="4">
          <cell r="J4">
            <v>4.8962124065454704</v>
          </cell>
        </row>
      </sheetData>
      <sheetData sheetId="16">
        <row r="4">
          <cell r="J4">
            <v>42.477238772270674</v>
          </cell>
        </row>
      </sheetData>
      <sheetData sheetId="17">
        <row r="4">
          <cell r="J4">
            <v>5.3923009921155023</v>
          </cell>
        </row>
      </sheetData>
      <sheetData sheetId="18">
        <row r="4">
          <cell r="J4">
            <v>4.2908235346450283</v>
          </cell>
        </row>
      </sheetData>
      <sheetData sheetId="19">
        <row r="4">
          <cell r="J4">
            <v>13.222793729696399</v>
          </cell>
        </row>
      </sheetData>
      <sheetData sheetId="20">
        <row r="4">
          <cell r="J4">
            <v>2.0721883256550981</v>
          </cell>
        </row>
      </sheetData>
      <sheetData sheetId="21">
        <row r="4">
          <cell r="J4">
            <v>16.529134256781848</v>
          </cell>
        </row>
      </sheetData>
      <sheetData sheetId="22">
        <row r="4">
          <cell r="J4">
            <v>9.3013122250517704</v>
          </cell>
        </row>
      </sheetData>
      <sheetData sheetId="23">
        <row r="4">
          <cell r="J4">
            <v>10.972168857857241</v>
          </cell>
        </row>
      </sheetData>
      <sheetData sheetId="24">
        <row r="4">
          <cell r="J4">
            <v>4.8318537879447909</v>
          </cell>
        </row>
      </sheetData>
      <sheetData sheetId="25">
        <row r="4">
          <cell r="J4">
            <v>40.915486129773569</v>
          </cell>
        </row>
      </sheetData>
      <sheetData sheetId="26">
        <row r="4">
          <cell r="J4">
            <v>46.478010963114087</v>
          </cell>
        </row>
      </sheetData>
      <sheetData sheetId="27">
        <row r="4">
          <cell r="J4">
            <v>1.5267737065132048</v>
          </cell>
        </row>
      </sheetData>
      <sheetData sheetId="28">
        <row r="4">
          <cell r="J4">
            <v>37.926720530570016</v>
          </cell>
        </row>
      </sheetData>
      <sheetData sheetId="29">
        <row r="4">
          <cell r="J4">
            <v>48.66411538441438</v>
          </cell>
        </row>
      </sheetData>
      <sheetData sheetId="30">
        <row r="4">
          <cell r="J4">
            <v>2.4531552009330997</v>
          </cell>
        </row>
      </sheetData>
      <sheetData sheetId="31">
        <row r="4">
          <cell r="J4">
            <v>13.748811809736393</v>
          </cell>
        </row>
      </sheetData>
      <sheetData sheetId="32">
        <row r="4">
          <cell r="J4">
            <v>2.3350148812605909</v>
          </cell>
        </row>
      </sheetData>
      <sheetData sheetId="33">
        <row r="4">
          <cell r="J4">
            <v>386.50275438645178</v>
          </cell>
        </row>
      </sheetData>
      <sheetData sheetId="34">
        <row r="4">
          <cell r="J4">
            <v>1.0727317631955371</v>
          </cell>
        </row>
      </sheetData>
      <sheetData sheetId="35">
        <row r="4">
          <cell r="J4">
            <v>14.902736345278138</v>
          </cell>
        </row>
      </sheetData>
      <sheetData sheetId="36">
        <row r="4">
          <cell r="J4">
            <v>16.400706464014519</v>
          </cell>
        </row>
      </sheetData>
      <sheetData sheetId="37">
        <row r="4">
          <cell r="J4">
            <v>21.12243357527014</v>
          </cell>
        </row>
      </sheetData>
      <sheetData sheetId="38">
        <row r="4">
          <cell r="J4">
            <v>17.722920364341807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F33" sqref="F3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101.07</f>
        <v>101.07</v>
      </c>
      <c r="J2" t="s">
        <v>6</v>
      </c>
      <c r="K2" s="9">
        <f>17.52+37.53</f>
        <v>55.05</v>
      </c>
      <c r="M2" t="s">
        <v>59</v>
      </c>
      <c r="N2" s="9">
        <f>389.62</f>
        <v>389.62</v>
      </c>
      <c r="P2" t="s">
        <v>8</v>
      </c>
      <c r="Q2" s="10">
        <f>N2+K2+H2</f>
        <v>545.74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0.12126281183261742</v>
      </c>
    </row>
    <row r="4" spans="2:20">
      <c r="B4" t="s">
        <v>30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4500.4729129430116</v>
      </c>
      <c r="D7" s="20">
        <f>(C7*[1]Feuil1!$K$2-C4)/C4</f>
        <v>0.49359239634505492</v>
      </c>
      <c r="E7" s="31">
        <f>C7-C7/(1+D7)</f>
        <v>1487.2860997561988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1258.5637637876457</v>
      </c>
    </row>
    <row r="9" spans="2:20">
      <c r="M9" s="17" t="str">
        <f>IF(C13&gt;C7*Params!F8,B13,"Others")</f>
        <v>BTC</v>
      </c>
      <c r="N9" s="18">
        <f>IF(C13&gt;C7*0.1,C13,C7)</f>
        <v>1293.777681699187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389.62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386.50275438645178</v>
      </c>
    </row>
    <row r="12" spans="2:20">
      <c r="B12" s="7" t="s">
        <v>19</v>
      </c>
      <c r="C12" s="1">
        <f>[2]ETH!J4</f>
        <v>1258.5637637876457</v>
      </c>
      <c r="D12" s="20">
        <f>C12/$C$7</f>
        <v>0.27965144733303776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1172.0087130697282</v>
      </c>
    </row>
    <row r="13" spans="2:20">
      <c r="B13" s="7" t="s">
        <v>4</v>
      </c>
      <c r="C13" s="1">
        <f>[2]BTC!J4</f>
        <v>1293.777681699187</v>
      </c>
      <c r="D13" s="20">
        <f t="shared" ref="D13:D55" si="0">C13/$C$7</f>
        <v>0.28747594013473177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389.62</v>
      </c>
      <c r="D14" s="20">
        <f t="shared" si="0"/>
        <v>8.657312409979917E-2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386.50275438645178</v>
      </c>
      <c r="D15" s="20">
        <f t="shared" si="0"/>
        <v>8.5880475643992829E-2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223.39341575023838</v>
      </c>
      <c r="D16" s="20">
        <f t="shared" si="0"/>
        <v>4.9637764757516085E-2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3.2538802662015788E-2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74.333333333333329</v>
      </c>
      <c r="D18" s="20">
        <f>C18/$C$7</f>
        <v>1.6516782740666303E-2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43.31</v>
      </c>
      <c r="D19" s="20">
        <f>C19/$C$7</f>
        <v>9.6234331008734214E-3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1.223204784583426E-2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46.478010963114087</v>
      </c>
      <c r="D21" s="20">
        <f t="shared" si="0"/>
        <v>1.0327361560036708E-2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47.746663952590566</v>
      </c>
      <c r="D22" s="20">
        <f t="shared" si="0"/>
        <v>1.060925482192657E-2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42.477238772270674</v>
      </c>
      <c r="D23" s="20">
        <f t="shared" si="0"/>
        <v>9.4383944963004722E-3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37.926720530570016</v>
      </c>
      <c r="D24" s="20">
        <f t="shared" si="0"/>
        <v>8.4272744807541676E-3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37.306332872599064</v>
      </c>
      <c r="D25" s="20">
        <f t="shared" si="0"/>
        <v>8.289425043601294E-3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48.66411538441438</v>
      </c>
      <c r="D26" s="20">
        <f t="shared" si="0"/>
        <v>1.0813111494229895E-2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22.418382955195202</v>
      </c>
      <c r="D27" s="20">
        <f t="shared" si="0"/>
        <v>4.9813393811840682E-3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21.12243357527014</v>
      </c>
      <c r="D28" s="20">
        <f t="shared" si="0"/>
        <v>4.6933808921555019E-3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16.400706464014519</v>
      </c>
      <c r="D29" s="20">
        <f t="shared" si="0"/>
        <v>3.6442184590973446E-3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17.722920364341807</v>
      </c>
      <c r="D30" s="20">
        <f t="shared" si="0"/>
        <v>3.9380128949053463E-3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40.915486129773569</v>
      </c>
      <c r="D31" s="20">
        <f t="shared" si="0"/>
        <v>9.0913748224333932E-3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16.529134256781848</v>
      </c>
      <c r="D32" s="20">
        <f t="shared" si="0"/>
        <v>3.6727549696489313E-3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13.222793729696399</v>
      </c>
      <c r="D33" s="20">
        <f t="shared" si="0"/>
        <v>2.9380898375521089E-3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11.663158066753239</v>
      </c>
      <c r="D34" s="20">
        <f t="shared" si="0"/>
        <v>2.5915405541517425E-3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10.972168857857241</v>
      </c>
      <c r="D35" s="20">
        <f t="shared" si="0"/>
        <v>2.4380035320959565E-3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14.902736345278138</v>
      </c>
      <c r="D36" s="20">
        <f t="shared" si="0"/>
        <v>3.3113711899962826E-3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1.7398171595437285E-3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10.916561443776942</v>
      </c>
      <c r="D38" s="20">
        <f t="shared" si="0"/>
        <v>2.4256476274708279E-3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9.3013122250517704</v>
      </c>
      <c r="D39" s="20">
        <f t="shared" si="0"/>
        <v>2.0667410747661468E-3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101.07</v>
      </c>
      <c r="D40" s="20">
        <f t="shared" si="0"/>
        <v>2.2457639886983988E-2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5.3923009921155023</v>
      </c>
      <c r="D41" s="20">
        <f t="shared" si="0"/>
        <v>1.1981631922742301E-3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4.8318537879447909</v>
      </c>
      <c r="D42" s="20">
        <f t="shared" si="0"/>
        <v>1.0736324562800397E-3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4.8962124065454704</v>
      </c>
      <c r="D43" s="20">
        <f t="shared" si="0"/>
        <v>1.0879328686690553E-3</v>
      </c>
    </row>
    <row r="44" spans="2:14">
      <c r="B44" s="22" t="s">
        <v>37</v>
      </c>
      <c r="C44" s="9">
        <f>[2]GRT!$J$4</f>
        <v>4.2908235346450283</v>
      </c>
      <c r="D44" s="20">
        <f t="shared" si="0"/>
        <v>9.5341614484667871E-4</v>
      </c>
    </row>
    <row r="45" spans="2:14">
      <c r="B45" s="22" t="s">
        <v>56</v>
      </c>
      <c r="C45" s="9">
        <f>[2]SHIB!$J$4</f>
        <v>13.748811809736393</v>
      </c>
      <c r="D45" s="20">
        <f t="shared" si="0"/>
        <v>3.0549704610366335E-3</v>
      </c>
    </row>
    <row r="46" spans="2:14">
      <c r="B46" s="22" t="s">
        <v>36</v>
      </c>
      <c r="C46" s="9">
        <f>[2]AMP!$J$4</f>
        <v>3.3660902911255097</v>
      </c>
      <c r="D46" s="20">
        <f t="shared" si="0"/>
        <v>7.4794146220609275E-4</v>
      </c>
    </row>
    <row r="47" spans="2:14">
      <c r="B47" s="22" t="s">
        <v>62</v>
      </c>
      <c r="C47" s="10">
        <f>[2]SEI!$J$4</f>
        <v>2.4531552009330997</v>
      </c>
      <c r="D47" s="20">
        <f t="shared" si="0"/>
        <v>5.4508831591409328E-4</v>
      </c>
    </row>
    <row r="48" spans="2:14">
      <c r="B48" s="22" t="s">
        <v>40</v>
      </c>
      <c r="C48" s="9">
        <f>[2]SHPING!$J$4</f>
        <v>2.3350148812605909</v>
      </c>
      <c r="D48" s="20">
        <f t="shared" si="0"/>
        <v>5.188376702691108E-4</v>
      </c>
    </row>
    <row r="49" spans="2:4">
      <c r="B49" s="7" t="s">
        <v>25</v>
      </c>
      <c r="C49" s="1">
        <f>[2]POLIS!J4</f>
        <v>2.0510458791677313</v>
      </c>
      <c r="D49" s="20">
        <f t="shared" si="0"/>
        <v>4.5574007861908959E-4</v>
      </c>
    </row>
    <row r="50" spans="2:4">
      <c r="B50" s="22" t="s">
        <v>64</v>
      </c>
      <c r="C50" s="10">
        <f>[2]ACE!$J$4</f>
        <v>2.9692129426770828</v>
      </c>
      <c r="D50" s="20">
        <f t="shared" si="0"/>
        <v>6.5975576347495756E-4</v>
      </c>
    </row>
    <row r="51" spans="2:4">
      <c r="B51" s="7" t="s">
        <v>28</v>
      </c>
      <c r="C51" s="1">
        <f>[2]ATLAS!O47</f>
        <v>1.1920779752914612</v>
      </c>
      <c r="D51" s="20">
        <f t="shared" si="0"/>
        <v>2.6487838019492071E-4</v>
      </c>
    </row>
    <row r="52" spans="2:4">
      <c r="B52" s="22" t="s">
        <v>50</v>
      </c>
      <c r="C52" s="9">
        <f>[2]KAVA!$J$4</f>
        <v>2.0721883256550981</v>
      </c>
      <c r="D52" s="20">
        <f t="shared" si="0"/>
        <v>4.604379063577174E-4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3.7702562215631894E-4</v>
      </c>
    </row>
    <row r="54" spans="2:4">
      <c r="B54" s="22" t="s">
        <v>63</v>
      </c>
      <c r="C54" s="10">
        <f>[2]MEME!$J$4</f>
        <v>1.5267737065132048</v>
      </c>
      <c r="D54" s="20">
        <f t="shared" si="0"/>
        <v>3.3924739378440026E-4</v>
      </c>
    </row>
    <row r="55" spans="2:4">
      <c r="B55" s="22" t="s">
        <v>43</v>
      </c>
      <c r="C55" s="9">
        <f>[2]TRX!$J$4</f>
        <v>1.0727317631955371</v>
      </c>
      <c r="D55" s="20">
        <f t="shared" si="0"/>
        <v>2.3835978661496742E-4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2" t="s">
        <v>68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2024-01-27T11:20:45Z</dcterms:modified>
</cp:coreProperties>
</file>