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36" l="1"/>
  <c r="C22" l="1"/>
  <c r="C21"/>
  <c r="C25" l="1"/>
  <c r="C24" l="1"/>
  <c r="C26"/>
  <c r="C18" l="1"/>
  <c r="C43" l="1"/>
  <c r="C16" l="1"/>
  <c r="C15" l="1"/>
  <c r="C12"/>
  <c r="C13" l="1"/>
  <c r="C28" l="1"/>
  <c r="C7" l="1"/>
  <c r="D13" l="1"/>
  <c r="D33"/>
  <c r="D39"/>
  <c r="D25"/>
  <c r="D41"/>
  <c r="D38"/>
  <c r="D47"/>
  <c r="D35"/>
  <c r="D30"/>
  <c r="D19"/>
  <c r="D29"/>
  <c r="Q3"/>
  <c r="D37"/>
  <c r="D16"/>
  <c r="N8"/>
  <c r="D15"/>
  <c r="D12"/>
  <c r="D49"/>
  <c r="D44"/>
  <c r="D17"/>
  <c r="D24"/>
  <c r="N9"/>
  <c r="D34"/>
  <c r="D18"/>
  <c r="D43"/>
  <c r="D36"/>
  <c r="D23"/>
  <c r="D21"/>
  <c r="D27"/>
  <c r="D7"/>
  <c r="E7" s="1"/>
  <c r="D42"/>
  <c r="D46"/>
  <c r="D20"/>
  <c r="D14"/>
  <c r="D26"/>
  <c r="D45"/>
  <c r="D50"/>
  <c r="D22"/>
  <c r="D32"/>
  <c r="D31"/>
  <c r="D40"/>
  <c r="D48"/>
  <c r="M8"/>
  <c r="M9"/>
  <c r="D28"/>
  <c r="N10" l="1"/>
  <c r="M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<sst xmlns="http://schemas.openxmlformats.org/spreadsheetml/2006/main" count="102" uniqueCount="62">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</sst>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1209.0434505135374</c:v>
                </c:pt>
                <c:pt idx="1">
                  <c:v>1243.4200845746095</c:v>
                </c:pt>
                <c:pt idx="2">
                  <c:v>343.31</c:v>
                </c:pt>
                <c:pt idx="3">
                  <c:v>271.1950709206327</c:v>
                </c:pt>
                <c:pt idx="4">
                  <c:v>1001.4711745078765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  <sheetName val="SEI"/>
    </sheetNames>
    <sheetDataSet>
      <sheetData sheetId="0">
        <row r="4">
          <cell r="J4">
            <v>1243.4200845746095</v>
          </cell>
        </row>
      </sheetData>
      <sheetData sheetId="1">
        <row r="4">
          <cell r="J4">
            <v>1209.0434505135374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3.3793352269200287</v>
          </cell>
        </row>
      </sheetData>
      <sheetData sheetId="4">
        <row r="47">
          <cell r="M47">
            <v>114.85</v>
          </cell>
          <cell r="O47">
            <v>1.7189300137052648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42.183177344262617</v>
          </cell>
        </row>
      </sheetData>
      <sheetData sheetId="8">
        <row r="4">
          <cell r="J4">
            <v>12.319471924869424</v>
          </cell>
        </row>
      </sheetData>
      <sheetData sheetId="9">
        <row r="4">
          <cell r="J4">
            <v>22.154162081802571</v>
          </cell>
        </row>
      </sheetData>
      <sheetData sheetId="10">
        <row r="4">
          <cell r="J4">
            <v>13.27635742375487</v>
          </cell>
        </row>
      </sheetData>
      <sheetData sheetId="11">
        <row r="4">
          <cell r="J4">
            <v>52.876379820833137</v>
          </cell>
        </row>
      </sheetData>
      <sheetData sheetId="12">
        <row r="4">
          <cell r="J4">
            <v>3.8695836201782954</v>
          </cell>
        </row>
      </sheetData>
      <sheetData sheetId="13">
        <row r="4">
          <cell r="J4">
            <v>171.95068104908603</v>
          </cell>
        </row>
      </sheetData>
      <sheetData sheetId="14">
        <row r="4">
          <cell r="J4">
            <v>5.6793363903198451</v>
          </cell>
        </row>
      </sheetData>
      <sheetData sheetId="15">
        <row r="4">
          <cell r="J4">
            <v>40.019976751058067</v>
          </cell>
        </row>
      </sheetData>
      <sheetData sheetId="16">
        <row r="4">
          <cell r="J4">
            <v>5.7072694362397502</v>
          </cell>
        </row>
      </sheetData>
      <sheetData sheetId="17">
        <row r="4">
          <cell r="J4">
            <v>13.511413421644496</v>
          </cell>
        </row>
      </sheetData>
      <sheetData sheetId="18">
        <row r="4">
          <cell r="J4">
            <v>12.008412072393423</v>
          </cell>
        </row>
      </sheetData>
      <sheetData sheetId="19">
        <row r="4">
          <cell r="J4">
            <v>7.8550020204643536</v>
          </cell>
        </row>
      </sheetData>
      <sheetData sheetId="20">
        <row r="4">
          <cell r="J4">
            <v>11.669193544859414</v>
          </cell>
        </row>
      </sheetData>
      <sheetData sheetId="21">
        <row r="4">
          <cell r="J4">
            <v>3.863290825380433</v>
          </cell>
        </row>
      </sheetData>
      <sheetData sheetId="22">
        <row r="4">
          <cell r="J4">
            <v>21.007806629644069</v>
          </cell>
        </row>
      </sheetData>
      <sheetData sheetId="23">
        <row r="4">
          <cell r="J4">
            <v>47.319607190744662</v>
          </cell>
        </row>
      </sheetData>
      <sheetData sheetId="24">
        <row r="4">
          <cell r="J4">
            <v>39.070792208976435</v>
          </cell>
        </row>
      </sheetData>
      <sheetData sheetId="25">
        <row r="4">
          <cell r="J4">
            <v>42.745076907416539</v>
          </cell>
        </row>
      </sheetData>
      <sheetData sheetId="26">
        <row r="4">
          <cell r="J4">
            <v>4.2190372285542352</v>
          </cell>
        </row>
      </sheetData>
      <sheetData sheetId="27">
        <row r="4">
          <cell r="J4">
            <v>271.1950709206327</v>
          </cell>
        </row>
      </sheetData>
      <sheetData sheetId="28">
        <row r="4">
          <cell r="J4">
            <v>0.94713610230154655</v>
          </cell>
        </row>
      </sheetData>
      <sheetData sheetId="29">
        <row r="4">
          <cell r="J4">
            <v>12.292058074597124</v>
          </cell>
        </row>
      </sheetData>
      <sheetData sheetId="30">
        <row r="4">
          <cell r="J4">
            <v>18.991003271896091</v>
          </cell>
        </row>
      </sheetData>
      <sheetData sheetId="31">
        <row r="4">
          <cell r="J4">
            <v>4.3629570659148937</v>
          </cell>
        </row>
      </sheetData>
      <sheetData sheetId="32">
        <row r="4">
          <cell r="J4">
            <v>2.3312880142636456</v>
          </cell>
        </row>
      </sheetData>
      <sheetData sheetId="33">
        <row r="4">
          <cell r="J4">
            <v>2.5934278207919594</v>
          </cell>
        </row>
      </sheetData>
      <sheetData sheetId="34">
        <row r="8">
          <cell r="F8">
            <v>0.05</v>
          </cell>
        </row>
      </sheetData>
      <sheetData sheetId="3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9.93+37.53+0.82</f>
        <v>48.28</v>
      </c>
      <c r="M2" t="s">
        <v>59</v>
      </c>
      <c r="N2" s="9">
        <f>343.31</f>
        <v>343.31</v>
      </c>
      <c r="P2" t="s">
        <v>8</v>
      </c>
      <c r="Q2" s="10">
        <f>N2+K2+H2</f>
        <v>441.59000000000003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0.10762348066672094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4103.1008964249877</v>
      </c>
      <c r="D7" s="20">
        <f>(C7*[1]Feuil1!$K$2-C4)/C4</f>
        <v>0.47104234143224316</v>
      </c>
      <c r="E7" s="31">
        <f>C7-C7/(1+D7)</f>
        <v>1313.8535845970309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1209.0434505135374</v>
      </c>
    </row>
    <row r="9" spans="2:20">
      <c r="M9" s="17" t="str">
        <f>IF(C13&gt;C7*[2]Params!F8,B13,"Others")</f>
        <v>ETH</v>
      </c>
      <c r="N9" s="18">
        <f>IF(C13&gt;C7*0.1,C13,C7)</f>
        <v>1243.4200845746095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271.1950709206327</v>
      </c>
    </row>
    <row r="12" spans="2:20">
      <c r="B12" s="7" t="s">
        <v>4</v>
      </c>
      <c r="C12" s="1">
        <f>[2]BTC!J4</f>
        <v>1209.0434505135374</v>
      </c>
      <c r="D12" s="20">
        <f>C12/$C$7</f>
        <v>0.29466578595885157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1001.4711745078765</v>
      </c>
    </row>
    <row r="13" spans="2:20">
      <c r="B13" s="7" t="s">
        <v>19</v>
      </c>
      <c r="C13" s="1">
        <f>[2]ETH!J4</f>
        <v>1243.4200845746095</v>
      </c>
      <c r="D13" s="20">
        <f t="shared" ref="D13:D50" si="0">C13/$C$7</f>
        <v>0.30304399427710771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343.31</v>
      </c>
      <c r="D14" s="20">
        <f t="shared" si="0"/>
        <v>8.3670864710912757E-2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271.1950709206327</v>
      </c>
      <c r="D15" s="20">
        <f t="shared" si="0"/>
        <v>6.6095150415853454E-2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171.95068104908603</v>
      </c>
      <c r="D16" s="20">
        <f t="shared" si="0"/>
        <v>4.1907495182218368E-2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3.1277157587118944E-2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2.7991025056212548E-2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1.5244567847332127E-2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50</v>
      </c>
      <c r="D20" s="20">
        <f t="shared" si="0"/>
        <v>1.2185905553422964E-2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52.876379820833137</v>
      </c>
      <c r="D21" s="20">
        <f t="shared" si="0"/>
        <v>1.2886931410071849E-2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47.319607190744662</v>
      </c>
      <c r="D22" s="20">
        <f t="shared" si="0"/>
        <v>1.1532645281029772E-2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1.1766710402385215E-2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42.183177344262617</v>
      </c>
      <c r="D24" s="20">
        <f t="shared" si="0"/>
        <v>1.0280804301209511E-2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42.745076907416539</v>
      </c>
      <c r="D25" s="20">
        <f t="shared" si="0"/>
        <v>1.0417749401351577E-2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40.019976751058067</v>
      </c>
      <c r="D26" s="20">
        <f t="shared" si="0"/>
        <v>9.7535931387715286E-3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39.070792208976435</v>
      </c>
      <c r="D27" s="20">
        <f t="shared" si="0"/>
        <v>9.5222596751200119E-3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22.154162081802571</v>
      </c>
      <c r="D28" s="20">
        <f t="shared" si="0"/>
        <v>5.399370534881408E-3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21.007806629644069</v>
      </c>
      <c r="D29" s="20">
        <f t="shared" si="0"/>
        <v>5.1199829494683081E-3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18.991003271896091</v>
      </c>
      <c r="D30" s="20">
        <f t="shared" si="0"/>
        <v>4.628451444721445E-3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13.27635742375487</v>
      </c>
      <c r="D31" s="20">
        <f t="shared" si="0"/>
        <v>3.2356887531872535E-3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12.319471924869424</v>
      </c>
      <c r="D32" s="20">
        <f t="shared" si="0"/>
        <v>3.0024784268900921E-3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12.008412072393423</v>
      </c>
      <c r="D33" s="20">
        <f t="shared" si="0"/>
        <v>2.9266675072154077E-3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12.292058074597124</v>
      </c>
      <c r="D34" s="20">
        <f t="shared" si="0"/>
        <v>2.9957971750846136E-3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11.669193544859414</v>
      </c>
      <c r="D35" s="20">
        <f t="shared" si="0"/>
        <v>2.8439938084453948E-3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13.511413421644496</v>
      </c>
      <c r="D36" s="20">
        <f t="shared" si="0"/>
        <v>3.2929761569882249E-3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2.5590401662188224E-3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7.8550020204643536</v>
      </c>
      <c r="D38" s="20">
        <f t="shared" si="0"/>
        <v>1.9144062548665033E-3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5.7072694362397502</v>
      </c>
      <c r="D39" s="20">
        <f t="shared" si="0"/>
        <v>1.3909649263591024E-3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5.6793363903198451</v>
      </c>
      <c r="D40" s="20">
        <f t="shared" si="0"/>
        <v>1.3841571371711145E-3</v>
      </c>
    </row>
    <row r="41" spans="2:14">
      <c r="B41" s="22" t="s">
        <v>37</v>
      </c>
      <c r="C41" s="9">
        <f>[2]GRT!$J$4</f>
        <v>4.3629570659148937</v>
      </c>
      <c r="D41" s="20">
        <f t="shared" si="0"/>
        <v>1.0633316547775653E-3</v>
      </c>
    </row>
    <row r="42" spans="2:14">
      <c r="B42" s="22" t="s">
        <v>56</v>
      </c>
      <c r="C42" s="9">
        <f>[2]SHIB!$J$4</f>
        <v>4.2190372285542352</v>
      </c>
      <c r="D42" s="20">
        <f t="shared" si="0"/>
        <v>1.0282557838707457E-3</v>
      </c>
    </row>
    <row r="43" spans="2:14">
      <c r="B43" s="22" t="s">
        <v>23</v>
      </c>
      <c r="C43" s="9">
        <f>[2]LUNA!J4</f>
        <v>3.863290825380433</v>
      </c>
      <c r="D43" s="20">
        <f t="shared" si="0"/>
        <v>9.4155394246982812E-4</v>
      </c>
    </row>
    <row r="44" spans="2:14">
      <c r="B44" s="22" t="s">
        <v>36</v>
      </c>
      <c r="C44" s="9">
        <f>[2]AMP!$J$4</f>
        <v>3.8695836201782954</v>
      </c>
      <c r="D44" s="20">
        <f t="shared" si="0"/>
        <v>9.4308761053130455E-4</v>
      </c>
    </row>
    <row r="45" spans="2:14">
      <c r="B45" s="7" t="s">
        <v>25</v>
      </c>
      <c r="C45" s="1">
        <f>[2]POLIS!J4</f>
        <v>3.3793352269200287</v>
      </c>
      <c r="D45" s="20">
        <f t="shared" si="0"/>
        <v>8.2360519817205259E-4</v>
      </c>
    </row>
    <row r="46" spans="2:14">
      <c r="B46" s="22" t="s">
        <v>40</v>
      </c>
      <c r="C46" s="9">
        <f>[2]SHPING!$J$4</f>
        <v>2.5934278207919594</v>
      </c>
      <c r="D46" s="20">
        <f t="shared" si="0"/>
        <v>6.3206532967580707E-4</v>
      </c>
    </row>
    <row r="47" spans="2:14">
      <c r="B47" s="22" t="s">
        <v>50</v>
      </c>
      <c r="C47" s="9">
        <f>[2]KAVA!$J$4</f>
        <v>2.3312880142636456</v>
      </c>
      <c r="D47" s="20">
        <f t="shared" si="0"/>
        <v>5.6817711119287512E-4</v>
      </c>
    </row>
    <row r="48" spans="2:14">
      <c r="B48" s="7" t="s">
        <v>28</v>
      </c>
      <c r="C48" s="1">
        <f>[2]ATLAS!O47</f>
        <v>1.7189300137052648</v>
      </c>
      <c r="D48" s="20">
        <f t="shared" si="0"/>
        <v>4.1893437599912798E-4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4.1353933106505085E-4</v>
      </c>
    </row>
    <row r="50" spans="2:4">
      <c r="B50" s="22" t="s">
        <v>43</v>
      </c>
      <c r="C50" s="9">
        <f>[2]TRX!$J$4</f>
        <v>0.94713610230154655</v>
      </c>
      <c r="D50" s="20">
        <f t="shared" si="0"/>
        <v>2.3083422177767594E-4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2023-12-16T00:42:25Z</dcterms:modified>
</cp:coreProperties>
</file>