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3594368"/>
        <axId val="73596288"/>
      </lineChart>
      <dateAx>
        <axId val="73594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96288"/>
        <crosses val="autoZero"/>
        <lblOffset val="100"/>
      </dateAx>
      <valAx>
        <axId val="73596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594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2283.130456889373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0.00633644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1.673322826103907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0.57327666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9.806585029392252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0.02497951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24.60578216853718</v>
      </c>
      <c r="M3" t="inlineStr">
        <is>
          <t>Objectif :</t>
        </is>
      </c>
      <c r="N3" s="24">
        <f>(INDEX(N5:N20,MATCH(MAX(O17:O18,O6),O5:O20,0))/0.9)</f>
        <v/>
      </c>
      <c r="O3" s="55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0.01543802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</f>
        <v/>
      </c>
      <c r="S10" s="55">
        <f>T10/R10</f>
        <v/>
      </c>
      <c r="T10" s="55">
        <f>D13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F15" t="inlineStr">
        <is>
          <t>Moy</t>
        </is>
      </c>
      <c r="G15" s="54">
        <f>(D16/B16)</f>
        <v/>
      </c>
    </row>
    <row r="16">
      <c r="B16" s="24">
        <f>(SUM(B5:B15))</f>
        <v/>
      </c>
      <c r="D16" s="54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4">
        <f>(SUM(T5:T15))</f>
        <v/>
      </c>
    </row>
    <row r="17">
      <c r="M17" t="inlineStr">
        <is>
          <t>Objectif</t>
        </is>
      </c>
      <c r="N17" s="24">
        <f>-B12</f>
        <v/>
      </c>
      <c r="O17" s="54">
        <f>18.6</f>
        <v/>
      </c>
      <c r="P17" s="54">
        <f>-D12</f>
        <v/>
      </c>
      <c r="Q17" t="inlineStr">
        <is>
          <t>Done</t>
        </is>
      </c>
    </row>
    <row r="18">
      <c r="N18" s="24">
        <f>-B14</f>
        <v/>
      </c>
      <c r="O18" s="54">
        <f>C14</f>
        <v/>
      </c>
      <c r="P18" s="54">
        <f>-D14</f>
        <v/>
      </c>
      <c r="Q18" t="inlineStr">
        <is>
          <t>Done</t>
        </is>
      </c>
    </row>
    <row r="19">
      <c r="N19" s="24">
        <f>3*($B$10)/5-N17-N18</f>
        <v/>
      </c>
      <c r="O19" s="54">
        <f>($C$10*Params!K10)</f>
        <v/>
      </c>
      <c r="P19" s="54">
        <f>(O19*N19)</f>
        <v/>
      </c>
    </row>
    <row r="20">
      <c r="N20" s="24">
        <f>($B$10)/5</f>
        <v/>
      </c>
      <c r="O20" s="54">
        <f>($C$10*Params!K11)</f>
        <v/>
      </c>
      <c r="P20" s="54">
        <f>(O20*N20)</f>
        <v/>
      </c>
    </row>
    <row r="21"/>
    <row r="22">
      <c r="P22" s="54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0.002618386239438337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230.7620532409134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0.00215427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0.09371520655465432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0.27134298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5.798820225243259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0.06985265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50.17597482748782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0.00293484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5.06102046799114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0.00221636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2.389719815157535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0.01728252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44335.92493062717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0.00034812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15.52261863336023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0.00227734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73.09329415549554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0.00108215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1.142822923271925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0.05555719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8" sqref="E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0.0002231826602580694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4836.32884926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0.8049721228304869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0.31586117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0.7520159224008123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0.32694861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B18" sqref="B18:E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2.230160808997202</v>
      </c>
      <c r="M3" t="inlineStr">
        <is>
          <t>Objectif :</t>
        </is>
      </c>
      <c r="N3" s="24">
        <f>(INDEX(N5:N26,MATCH(MAX(O6),O5:O26,0))/0.9)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(B20*J3)</f>
        <v/>
      </c>
      <c r="K4" s="4">
        <f>(J4/D20-1)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0.09959553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 t="n"/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C19" s="54" t="n"/>
      <c r="D19" s="54" t="n"/>
      <c r="F19" t="inlineStr">
        <is>
          <t>Moy</t>
        </is>
      </c>
      <c r="G19" s="54">
        <f>(D20/B20)</f>
        <v/>
      </c>
      <c r="O19" s="54" t="n"/>
      <c r="P19" s="54">
        <f>(SUM(P14:P17))</f>
        <v/>
      </c>
      <c r="S19" s="54" t="n"/>
      <c r="T19" s="54" t="n"/>
    </row>
    <row r="20">
      <c r="B20" s="1">
        <f>(SUM(B5:B19))</f>
        <v/>
      </c>
      <c r="C20" s="54" t="n"/>
      <c r="D20" s="54">
        <f>(SUM(D5:D19))</f>
        <v/>
      </c>
      <c r="S20" s="54" t="n"/>
      <c r="T20" s="54" t="n"/>
    </row>
    <row r="21">
      <c r="S21" s="54" t="n"/>
      <c r="T21" s="54" t="n"/>
    </row>
    <row r="22">
      <c r="S22" s="54" t="n"/>
      <c r="T22" s="54" t="n"/>
    </row>
    <row r="23">
      <c r="R23" s="1">
        <f>(SUM(R5:R22))</f>
        <v/>
      </c>
      <c r="S23" s="54" t="n"/>
      <c r="T23" s="54">
        <f>(SUM(T5:T22))</f>
        <v/>
      </c>
    </row>
  </sheetData>
  <conditionalFormatting sqref="C5:C6 C12:C14 C16:C17 O7:O9 O14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9.394866939435035e-06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256.32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60.52408591460175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0.06142627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0.1036235601169541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0.23924315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6.229371528130316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0.0025285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0.6192725980348281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0.77761822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0.1558827508204835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0.8158165774644085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0.00425760224871433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0.5640970364468865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0.00704919840649935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(-305/3)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0.4223423770245898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0.70546899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0.1522989852505831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0.55891691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2023-12-05T22:48:53Z</dcterms:modified>
  <cp:lastModifiedBy>Tiko</cp:lastModifiedBy>
</cp:coreProperties>
</file>