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 l="1"/>
  <c r="C7" l="1"/>
  <c r="M9"/>
  <c r="M10" l="1"/>
  <c r="N10"/>
  <c r="D15"/>
  <c r="D33"/>
  <c r="D12"/>
  <c r="D28"/>
  <c r="D16"/>
  <c r="D29"/>
  <c r="D42"/>
  <c r="D21"/>
  <c r="D46"/>
  <c r="M8"/>
  <c r="D19"/>
  <c r="D50"/>
  <c r="D38"/>
  <c r="D37"/>
  <c r="D20"/>
  <c r="D17"/>
  <c r="D41"/>
  <c r="D43"/>
  <c r="D35"/>
  <c r="D26"/>
  <c r="D25"/>
  <c r="D22"/>
  <c r="D47"/>
  <c r="D24"/>
  <c r="D23"/>
  <c r="D18"/>
  <c r="D44"/>
  <c r="D27"/>
  <c r="D48"/>
  <c r="D7"/>
  <c r="E7" s="1"/>
  <c r="D39"/>
  <c r="D40"/>
  <c r="D36"/>
  <c r="D45"/>
  <c r="D49"/>
  <c r="D14"/>
  <c r="D31"/>
  <c r="D32"/>
  <c r="N8"/>
  <c r="D34"/>
  <c r="D30"/>
  <c r="Q3"/>
  <c r="D13"/>
  <c r="N9"/>
  <c r="N11" l="1"/>
  <c r="M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<sst xmlns="http://schemas.openxmlformats.org/spreadsheetml/2006/main" count="97" uniqueCount="60">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</sst>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956.93656941244251</c:v>
                </c:pt>
                <c:pt idx="1">
                  <c:v>865.74465754098446</c:v>
                </c:pt>
                <c:pt idx="2">
                  <c:v>188.8052639026817</c:v>
                </c:pt>
                <c:pt idx="3">
                  <c:v>721.7376158158504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956.93656941244251</v>
          </cell>
        </row>
      </sheetData>
      <sheetData sheetId="1">
        <row r="4">
          <cell r="J4">
            <v>865.74465754098446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0.66753463072829333</v>
          </cell>
        </row>
      </sheetData>
      <sheetData sheetId="4">
        <row r="46">
          <cell r="M46">
            <v>79.390000000000015</v>
          </cell>
          <cell r="O46">
            <v>0.88289904054380308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31.172999071457461</v>
          </cell>
        </row>
      </sheetData>
      <sheetData sheetId="8">
        <row r="4">
          <cell r="J4">
            <v>7.1483857780741396</v>
          </cell>
        </row>
      </sheetData>
      <sheetData sheetId="9">
        <row r="4">
          <cell r="J4">
            <v>19.744795565247387</v>
          </cell>
        </row>
      </sheetData>
      <sheetData sheetId="10">
        <row r="4">
          <cell r="J4">
            <v>11.157051168480395</v>
          </cell>
        </row>
      </sheetData>
      <sheetData sheetId="11">
        <row r="4">
          <cell r="J4">
            <v>36.150524316600858</v>
          </cell>
        </row>
      </sheetData>
      <sheetData sheetId="12">
        <row r="4">
          <cell r="J4">
            <v>1.9600638463666298</v>
          </cell>
        </row>
      </sheetData>
      <sheetData sheetId="13">
        <row r="4">
          <cell r="J4">
            <v>141.04089229936773</v>
          </cell>
        </row>
      </sheetData>
      <sheetData sheetId="14">
        <row r="4">
          <cell r="J4">
            <v>4.3734478060723427</v>
          </cell>
        </row>
      </sheetData>
      <sheetData sheetId="15">
        <row r="4">
          <cell r="J4">
            <v>31.801905414372062</v>
          </cell>
        </row>
      </sheetData>
      <sheetData sheetId="16">
        <row r="4">
          <cell r="J4">
            <v>4.133011094309361</v>
          </cell>
        </row>
      </sheetData>
      <sheetData sheetId="17">
        <row r="4">
          <cell r="J4">
            <v>7.1631022436725997</v>
          </cell>
        </row>
      </sheetData>
      <sheetData sheetId="18">
        <row r="4">
          <cell r="J4">
            <v>9.1502429528697569</v>
          </cell>
        </row>
      </sheetData>
      <sheetData sheetId="19">
        <row r="4">
          <cell r="J4">
            <v>9.4994660216746123</v>
          </cell>
        </row>
      </sheetData>
      <sheetData sheetId="20">
        <row r="4">
          <cell r="J4">
            <v>11.862297234704412</v>
          </cell>
        </row>
      </sheetData>
      <sheetData sheetId="21">
        <row r="4">
          <cell r="J4">
            <v>1.4628240593695667</v>
          </cell>
        </row>
      </sheetData>
      <sheetData sheetId="22">
        <row r="4">
          <cell r="J4">
            <v>28.721304050024198</v>
          </cell>
        </row>
      </sheetData>
      <sheetData sheetId="23">
        <row r="4">
          <cell r="J4">
            <v>35.918296737959707</v>
          </cell>
        </row>
      </sheetData>
      <sheetData sheetId="24">
        <row r="4">
          <cell r="J4">
            <v>24.867616830197324</v>
          </cell>
        </row>
      </sheetData>
      <sheetData sheetId="25">
        <row r="4">
          <cell r="J4">
            <v>29.115682169487425</v>
          </cell>
        </row>
      </sheetData>
      <sheetData sheetId="26">
        <row r="4">
          <cell r="J4">
            <v>3.4257846699773844</v>
          </cell>
        </row>
      </sheetData>
      <sheetData sheetId="27">
        <row r="4">
          <cell r="J4">
            <v>188.8052639026817</v>
          </cell>
        </row>
      </sheetData>
      <sheetData sheetId="28">
        <row r="4">
          <cell r="J4">
            <v>0.75245908027317376</v>
          </cell>
        </row>
      </sheetData>
      <sheetData sheetId="29">
        <row r="4">
          <cell r="J4">
            <v>10.113495826824254</v>
          </cell>
        </row>
      </sheetData>
      <sheetData sheetId="30">
        <row r="4">
          <cell r="J4">
            <v>15.691605503948692</v>
          </cell>
        </row>
      </sheetData>
      <sheetData sheetId="31">
        <row r="4">
          <cell r="J4">
            <v>4.7912859642205623</v>
          </cell>
        </row>
      </sheetData>
      <sheetData sheetId="32">
        <row r="4">
          <cell r="J4">
            <v>2.6062591289419861</v>
          </cell>
        </row>
      </sheetData>
      <sheetData sheetId="33">
        <row r="4">
          <cell r="J4">
            <v>1.6713349154251487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2.9025812356118744E-2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2756.8565185439675</v>
      </c>
      <c r="D7" s="20">
        <f>(C7*[1]Feuil1!$K$2-C4)/C4</f>
        <v>3.6412225016529083E-2</v>
      </c>
      <c r="E7" s="31">
        <f>C7-C7/(1+D7)</f>
        <v>96.856518543967468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956.93656941244251</v>
      </c>
    </row>
    <row r="9" spans="2:20">
      <c r="M9" s="17" t="str">
        <f>IF(C13&gt;C7*[2]Params!F8,B13,"Others")</f>
        <v>BTC</v>
      </c>
      <c r="N9" s="18">
        <f>IF(C13&gt;C7*0.1,C13,C7)</f>
        <v>865.74465754098446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188.8052639026817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721.7376158158504</v>
      </c>
    </row>
    <row r="12" spans="2:20">
      <c r="B12" s="7" t="s">
        <v>19</v>
      </c>
      <c r="C12" s="1">
        <f>[2]ETH!J4</f>
        <v>956.93656941244251</v>
      </c>
      <c r="D12" s="20">
        <f>C12/$C$7</f>
        <v>0.3471114883838235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865.74465754098446</v>
      </c>
      <c r="D13" s="20">
        <f t="shared" ref="D13:D50" si="0">C13/$C$7</f>
        <v>0.31403326640960882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188.8052639026817</v>
      </c>
      <c r="D14" s="20">
        <f t="shared" si="0"/>
        <v>6.8485705597184698E-2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141.04089229936773</v>
      </c>
      <c r="D15" s="20">
        <f t="shared" si="0"/>
        <v>5.1160040920032505E-2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2.879729121409982E-2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2.5082915826363551E-2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1.3613330888841996E-2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36.150524316600858</v>
      </c>
      <c r="D19" s="20">
        <f>C19/$C$7</f>
        <v>1.3112950954623399E-2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35.918296737959707</v>
      </c>
      <c r="D20" s="20">
        <f t="shared" si="0"/>
        <v>1.3028714587195832E-2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28.721304050024198</v>
      </c>
      <c r="D21" s="20">
        <f t="shared" si="0"/>
        <v>1.0418135240927716E-2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31.801905414372062</v>
      </c>
      <c r="D22" s="20">
        <f t="shared" si="0"/>
        <v>1.1535567847095729E-2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31.172999071457461</v>
      </c>
      <c r="D23" s="20">
        <f t="shared" si="0"/>
        <v>1.1307443409467485E-2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29.115682169487425</v>
      </c>
      <c r="D24" s="20">
        <f t="shared" si="0"/>
        <v>1.0561188793700754E-2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24.867616830197324</v>
      </c>
      <c r="D25" s="20">
        <f t="shared" si="0"/>
        <v>9.0202796782950252E-3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8.4661642138441837E-3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8.22192468639538E-3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6.9463172534325662E-3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19.744795565247387</v>
      </c>
      <c r="D29" s="20">
        <f t="shared" si="0"/>
        <v>7.162068621429595E-3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15.691605503948692</v>
      </c>
      <c r="D30" s="20">
        <f t="shared" si="0"/>
        <v>5.6918469997982359E-3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11.862297234704412</v>
      </c>
      <c r="D31" s="20">
        <f t="shared" si="0"/>
        <v>4.3028344619724639E-3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11.157051168480395</v>
      </c>
      <c r="D32" s="20">
        <f t="shared" si="0"/>
        <v>4.0470191660075903E-3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10.113495826824254</v>
      </c>
      <c r="D33" s="20">
        <f t="shared" si="0"/>
        <v>3.6684882796024845E-3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9.1502429528697569</v>
      </c>
      <c r="D34" s="20">
        <f t="shared" si="0"/>
        <v>3.3190856656197883E-3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9.4994660216746123</v>
      </c>
      <c r="D35" s="20">
        <f t="shared" si="0"/>
        <v>3.4457600378462027E-3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7.1483857780741396</v>
      </c>
      <c r="D36" s="20">
        <f t="shared" si="0"/>
        <v>2.5929480660275917E-3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7.1631022436725997</v>
      </c>
      <c r="D37" s="20">
        <f t="shared" si="0"/>
        <v>2.5982861986070241E-3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1.9587526458765465E-3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4.7912859642205623</v>
      </c>
      <c r="D39" s="20">
        <f t="shared" si="0"/>
        <v>1.7379526036237381E-3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4.133011094309361</v>
      </c>
      <c r="D40" s="20">
        <f t="shared" si="0"/>
        <v>1.4991752622991817E-3</v>
      </c>
    </row>
    <row r="41" spans="2:14">
      <c r="B41" s="22" t="s">
        <v>51</v>
      </c>
      <c r="C41" s="9">
        <f>[2]DOGE!$J$4</f>
        <v>4.3734478060723427</v>
      </c>
      <c r="D41" s="20">
        <f t="shared" si="0"/>
        <v>1.586389344767996E-3</v>
      </c>
    </row>
    <row r="42" spans="2:14">
      <c r="B42" s="22" t="s">
        <v>56</v>
      </c>
      <c r="C42" s="9">
        <f>[2]SHIB!$J$4</f>
        <v>3.4257846699773844</v>
      </c>
      <c r="D42" s="20">
        <f t="shared" si="0"/>
        <v>1.2426416271336133E-3</v>
      </c>
    </row>
    <row r="43" spans="2:14">
      <c r="B43" s="22" t="s">
        <v>50</v>
      </c>
      <c r="C43" s="9">
        <f>[2]KAVA!$J$4</f>
        <v>2.6062591289419861</v>
      </c>
      <c r="D43" s="20">
        <f t="shared" si="0"/>
        <v>9.4537351197315149E-4</v>
      </c>
    </row>
    <row r="44" spans="2:14">
      <c r="B44" s="22" t="s">
        <v>36</v>
      </c>
      <c r="C44" s="9">
        <f>[2]AMP!$J$4</f>
        <v>1.9600638463666298</v>
      </c>
      <c r="D44" s="20">
        <f t="shared" si="0"/>
        <v>7.1097782317733262E-4</v>
      </c>
    </row>
    <row r="45" spans="2:14">
      <c r="B45" s="22" t="s">
        <v>40</v>
      </c>
      <c r="C45" s="9">
        <f>[2]SHPING!$J$4</f>
        <v>1.6713349154251487</v>
      </c>
      <c r="D45" s="20">
        <f t="shared" si="0"/>
        <v>6.0624660883978952E-4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6.1548128768636851E-4</v>
      </c>
    </row>
    <row r="47" spans="2:14">
      <c r="B47" s="22" t="s">
        <v>23</v>
      </c>
      <c r="C47" s="9">
        <f>[2]LUNA!J4</f>
        <v>1.4628240593695667</v>
      </c>
      <c r="D47" s="20">
        <f t="shared" si="0"/>
        <v>5.3061305495222385E-4</v>
      </c>
    </row>
    <row r="48" spans="2:14">
      <c r="B48" s="7" t="s">
        <v>28</v>
      </c>
      <c r="C48" s="1">
        <f>[2]ATLAS!O46</f>
        <v>0.88289904054380308</v>
      </c>
      <c r="D48" s="20">
        <f t="shared" si="0"/>
        <v>3.2025570957537749E-4</v>
      </c>
    </row>
    <row r="49" spans="2:4">
      <c r="B49" s="22" t="s">
        <v>43</v>
      </c>
      <c r="C49" s="9">
        <f>[2]TRX!$J$4</f>
        <v>0.75245908027317376</v>
      </c>
      <c r="D49" s="20">
        <f t="shared" si="0"/>
        <v>2.7294096562942809E-4</v>
      </c>
    </row>
    <row r="50" spans="2:4">
      <c r="B50" s="7" t="s">
        <v>25</v>
      </c>
      <c r="C50" s="1">
        <f>[2]POLIS!J4</f>
        <v>0.66753463072829333</v>
      </c>
      <c r="D50" s="20">
        <f t="shared" si="0"/>
        <v>2.4213615262097551E-4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2023-07-24T07:16:13Z</dcterms:modified>
</cp:coreProperties>
</file>