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33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7" l="1"/>
  <c r="D52" s="1"/>
  <c r="D21" l="1"/>
  <c r="D41"/>
  <c r="D35"/>
  <c r="D37"/>
  <c r="D40"/>
  <c r="D7"/>
  <c r="E7" s="1"/>
  <c r="D27"/>
  <c r="D12"/>
  <c r="D33"/>
  <c r="D29"/>
  <c r="D47"/>
  <c r="D23"/>
  <c r="D36"/>
  <c r="D22"/>
  <c r="D13"/>
  <c r="D16"/>
  <c r="D44"/>
  <c r="D32"/>
  <c r="D48"/>
  <c r="D31"/>
  <c r="D14"/>
  <c r="M9"/>
  <c r="D30"/>
  <c r="D39"/>
  <c r="D51"/>
  <c r="D53"/>
  <c r="N8"/>
  <c r="D20"/>
  <c r="M8"/>
  <c r="D46"/>
  <c r="D38"/>
  <c r="N9"/>
  <c r="D17"/>
  <c r="D15"/>
  <c r="D42"/>
  <c r="D34"/>
  <c r="D26"/>
  <c r="D50"/>
  <c r="D43"/>
  <c r="D25"/>
  <c r="D24"/>
  <c r="D19"/>
  <c r="D55"/>
  <c r="D28"/>
  <c r="D45"/>
  <c r="Q3"/>
  <c r="D18"/>
  <c r="D54"/>
  <c r="D49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<sst xmlns="http://schemas.openxmlformats.org/spreadsheetml/2006/main" count="107" uniqueCount="67">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</sst>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1270.595470022585</c:v>
                </c:pt>
                <c:pt idx="1">
                  <c:v>1242.7649236570619</c:v>
                </c:pt>
                <c:pt idx="2">
                  <c:v>362.59</c:v>
                </c:pt>
                <c:pt idx="3">
                  <c:v>310.83161749410067</c:v>
                </c:pt>
                <c:pt idx="4">
                  <c:v>1026.4272561629596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1242.7649236570619</v>
          </cell>
        </row>
      </sheetData>
      <sheetData sheetId="1">
        <row r="4">
          <cell r="J4">
            <v>1270.595470022585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3.178661364473216</v>
          </cell>
        </row>
      </sheetData>
      <sheetData sheetId="4">
        <row r="47">
          <cell r="M47">
            <v>111.01</v>
          </cell>
          <cell r="O47">
            <v>1.9464036536267706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4.222006588031368</v>
          </cell>
        </row>
      </sheetData>
      <sheetData sheetId="8">
        <row r="4">
          <cell r="J4">
            <v>42.662300817100174</v>
          </cell>
        </row>
      </sheetData>
      <sheetData sheetId="9">
        <row r="4">
          <cell r="J4">
            <v>12.516479918531378</v>
          </cell>
        </row>
      </sheetData>
      <sheetData sheetId="10">
        <row r="4">
          <cell r="J4">
            <v>22.441225137923229</v>
          </cell>
        </row>
      </sheetData>
      <sheetData sheetId="11">
        <row r="4">
          <cell r="J4">
            <v>13.033888495693509</v>
          </cell>
        </row>
      </sheetData>
      <sheetData sheetId="12">
        <row r="4">
          <cell r="J4">
            <v>59.03806981100125</v>
          </cell>
        </row>
      </sheetData>
      <sheetData sheetId="13">
        <row r="4">
          <cell r="J4">
            <v>3.6884518058693603</v>
          </cell>
        </row>
      </sheetData>
      <sheetData sheetId="14">
        <row r="4">
          <cell r="J4">
            <v>185.65527109816747</v>
          </cell>
        </row>
      </sheetData>
      <sheetData sheetId="15">
        <row r="4">
          <cell r="J4">
            <v>5.6092903248979455</v>
          </cell>
        </row>
      </sheetData>
      <sheetData sheetId="16">
        <row r="4">
          <cell r="J4">
            <v>40.895686206634423</v>
          </cell>
        </row>
      </sheetData>
      <sheetData sheetId="17">
        <row r="4">
          <cell r="J4">
            <v>6.2302222726965297</v>
          </cell>
        </row>
      </sheetData>
      <sheetData sheetId="18">
        <row r="4">
          <cell r="J4">
            <v>4.3208101101728387</v>
          </cell>
        </row>
      </sheetData>
      <sheetData sheetId="19">
        <row r="4">
          <cell r="J4">
            <v>12.771923741866303</v>
          </cell>
        </row>
      </sheetData>
      <sheetData sheetId="20">
        <row r="4">
          <cell r="J4">
            <v>2.3596931034963191</v>
          </cell>
        </row>
      </sheetData>
      <sheetData sheetId="21">
        <row r="4">
          <cell r="J4">
            <v>11.804052531599277</v>
          </cell>
        </row>
      </sheetData>
      <sheetData sheetId="22">
        <row r="4">
          <cell r="J4">
            <v>7.8279360991664104</v>
          </cell>
        </row>
      </sheetData>
      <sheetData sheetId="23">
        <row r="4">
          <cell r="J4">
            <v>11.440253876704073</v>
          </cell>
        </row>
      </sheetData>
      <sheetData sheetId="24">
        <row r="4">
          <cell r="J4">
            <v>3.9235902864997243</v>
          </cell>
        </row>
      </sheetData>
      <sheetData sheetId="25">
        <row r="4">
          <cell r="J4">
            <v>19.946894234033959</v>
          </cell>
        </row>
      </sheetData>
      <sheetData sheetId="26">
        <row r="4">
          <cell r="J4">
            <v>44.66208001184647</v>
          </cell>
        </row>
      </sheetData>
      <sheetData sheetId="27">
        <row r="4">
          <cell r="J4">
            <v>1.9801858037759241</v>
          </cell>
        </row>
      </sheetData>
      <sheetData sheetId="28">
        <row r="4">
          <cell r="J4">
            <v>47.239336186724529</v>
          </cell>
        </row>
      </sheetData>
      <sheetData sheetId="29">
        <row r="4">
          <cell r="J4">
            <v>42.528602915782713</v>
          </cell>
        </row>
      </sheetData>
      <sheetData sheetId="30">
        <row r="4">
          <cell r="J4">
            <v>2.1978043982134978</v>
          </cell>
        </row>
      </sheetData>
      <sheetData sheetId="31">
        <row r="4">
          <cell r="J4">
            <v>4.4943116531161369</v>
          </cell>
        </row>
      </sheetData>
      <sheetData sheetId="32">
        <row r="4">
          <cell r="J4">
            <v>3.0652820735469657</v>
          </cell>
        </row>
      </sheetData>
      <sheetData sheetId="33">
        <row r="4">
          <cell r="J4">
            <v>310.83161749410067</v>
          </cell>
        </row>
      </sheetData>
      <sheetData sheetId="34">
        <row r="4">
          <cell r="J4">
            <v>0.96030626706819799</v>
          </cell>
        </row>
      </sheetData>
      <sheetData sheetId="35">
        <row r="4">
          <cell r="J4">
            <v>12.134668272764157</v>
          </cell>
        </row>
      </sheetData>
      <sheetData sheetId="36">
        <row r="4">
          <cell r="J4">
            <v>19.067018116771443</v>
          </cell>
        </row>
      </sheetData>
      <sheetData sheetId="37">
        <row r="4">
          <cell r="J4">
            <v>1.9571432846432224</v>
          </cell>
        </row>
      </sheetData>
      <sheetData sheetId="38">
        <row r="4">
          <cell r="J4">
            <v>1.9872787671869829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51" sqref="B50:D5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362.59</f>
        <v>362.59</v>
      </c>
      <c r="P2" t="s">
        <v>8</v>
      </c>
      <c r="Q2" s="10">
        <f>N2+K2+H2</f>
        <v>442.14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0.10494138124771797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4213.2092673367079</v>
      </c>
      <c r="D7" s="20">
        <f>(C7*[1]Feuil1!$K$2-C4)/C4</f>
        <v>0.49427622434455326</v>
      </c>
      <c r="E7" s="31">
        <f>C7-C7/(1+D7)</f>
        <v>1393.6440499454034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1270.595470022585</v>
      </c>
    </row>
    <row r="9" spans="2:20">
      <c r="M9" s="17" t="str">
        <f>IF(C13&gt;C7*Params!F8,B13,"Others")</f>
        <v>ETH</v>
      </c>
      <c r="N9" s="18">
        <f>IF(C13&gt;C7*0.1,C13,C7)</f>
        <v>1242.7649236570619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362.59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310.83161749410067</v>
      </c>
    </row>
    <row r="12" spans="2:20">
      <c r="B12" s="7" t="s">
        <v>4</v>
      </c>
      <c r="C12" s="1">
        <f>[2]BTC!J4</f>
        <v>1270.595470022585</v>
      </c>
      <c r="D12" s="20">
        <f>C12/$C$7</f>
        <v>0.30157426071213533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1026.4272561629596</v>
      </c>
    </row>
    <row r="13" spans="2:20">
      <c r="B13" s="7" t="s">
        <v>19</v>
      </c>
      <c r="C13" s="1">
        <f>[2]ETH!J4</f>
        <v>1242.7649236570619</v>
      </c>
      <c r="D13" s="20">
        <f t="shared" ref="D13:D55" si="0">C13/$C$7</f>
        <v>0.2949687150106004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362.59</v>
      </c>
      <c r="D14" s="20">
        <f t="shared" si="0"/>
        <v>8.6060287299520644E-2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310.83161749410067</v>
      </c>
      <c r="D15" s="20">
        <f t="shared" si="0"/>
        <v>7.3775499333453801E-2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185.65527109816747</v>
      </c>
      <c r="D16" s="20">
        <f t="shared" si="0"/>
        <v>4.4065048593118085E-2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2.6348085973468074E-2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103.33333333333333</v>
      </c>
      <c r="D18" s="20">
        <f>C18/$C$7</f>
        <v>2.4526038650497257E-2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1.4846165008921969E-2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59.03806981100125</v>
      </c>
      <c r="D20" s="20">
        <f t="shared" si="0"/>
        <v>1.4012612729374568E-2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1.1703667411509871E-2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47.239336186724529</v>
      </c>
      <c r="D22" s="20">
        <f t="shared" si="0"/>
        <v>1.1212197920704254E-2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44.66208001184647</v>
      </c>
      <c r="D23" s="20">
        <f t="shared" si="0"/>
        <v>1.0600489360472396E-2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42.662300817100174</v>
      </c>
      <c r="D24" s="20">
        <f t="shared" si="0"/>
        <v>1.0125844246058125E-2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42.528602915782713</v>
      </c>
      <c r="D25" s="20">
        <f t="shared" si="0"/>
        <v>1.0094111214814232E-2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40.895686206634423</v>
      </c>
      <c r="D26" s="20">
        <f t="shared" si="0"/>
        <v>9.7065404568631303E-3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7.1774265366874564E-3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22.441225137923229</v>
      </c>
      <c r="D28" s="20">
        <f t="shared" si="0"/>
        <v>5.3263969848117657E-3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19.946894234033959</v>
      </c>
      <c r="D29" s="20">
        <f t="shared" si="0"/>
        <v>4.7343706349157848E-3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19.067018116771443</v>
      </c>
      <c r="D30" s="20">
        <f t="shared" si="0"/>
        <v>4.5255331285322699E-3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12.771923741866303</v>
      </c>
      <c r="D31" s="20">
        <f t="shared" si="0"/>
        <v>3.0314002774279019E-3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13.033888495693509</v>
      </c>
      <c r="D32" s="20">
        <f t="shared" si="0"/>
        <v>3.0935772872095215E-3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12.516479918531378</v>
      </c>
      <c r="D33" s="20">
        <f t="shared" si="0"/>
        <v>2.9707710024200647E-3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12.134668272764157</v>
      </c>
      <c r="D34" s="20">
        <f t="shared" si="0"/>
        <v>2.8801484813107407E-3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11.804052531599277</v>
      </c>
      <c r="D35" s="20">
        <f t="shared" si="0"/>
        <v>2.8016772447339083E-3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11.440253876704073</v>
      </c>
      <c r="D36" s="20">
        <f t="shared" si="0"/>
        <v>2.7153300846923726E-3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2.4921619919053666E-3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7.8279360991664104</v>
      </c>
      <c r="D38" s="20">
        <f t="shared" si="0"/>
        <v>1.8579509353720465E-3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6.2302222726965297</v>
      </c>
      <c r="D39" s="20">
        <f t="shared" si="0"/>
        <v>1.478735538013006E-3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5.6092903248979455</v>
      </c>
      <c r="D40" s="20">
        <f t="shared" si="0"/>
        <v>1.331358109454587E-3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4.4943116531161369</v>
      </c>
      <c r="D41" s="20">
        <f t="shared" si="0"/>
        <v>1.0667193030165156E-3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4.3208101101728387</v>
      </c>
      <c r="D42" s="20">
        <f t="shared" si="0"/>
        <v>1.0255389267441132E-3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4.222006588031368</v>
      </c>
      <c r="D43" s="20">
        <f t="shared" si="0"/>
        <v>1.0020880331681747E-3</v>
      </c>
    </row>
    <row r="44" spans="2:14">
      <c r="B44" s="22" t="s">
        <v>23</v>
      </c>
      <c r="C44" s="9">
        <f>[2]LUNA!J4</f>
        <v>3.9235902864997243</v>
      </c>
      <c r="D44" s="20">
        <f t="shared" si="0"/>
        <v>9.3125929369749529E-4</v>
      </c>
    </row>
    <row r="45" spans="2:14">
      <c r="B45" s="22" t="s">
        <v>36</v>
      </c>
      <c r="C45" s="9">
        <f>[2]AMP!$J$4</f>
        <v>3.6884518058693603</v>
      </c>
      <c r="D45" s="20">
        <f t="shared" si="0"/>
        <v>8.7544946662498392E-4</v>
      </c>
    </row>
    <row r="46" spans="2:14">
      <c r="B46" s="7" t="s">
        <v>25</v>
      </c>
      <c r="C46" s="1">
        <f>[2]POLIS!J4</f>
        <v>3.178661364473216</v>
      </c>
      <c r="D46" s="20">
        <f t="shared" si="0"/>
        <v>7.5445133692173341E-4</v>
      </c>
    </row>
    <row r="47" spans="2:14">
      <c r="B47" s="22" t="s">
        <v>40</v>
      </c>
      <c r="C47" s="9">
        <f>[2]SHPING!$J$4</f>
        <v>3.0652820735469657</v>
      </c>
      <c r="D47" s="20">
        <f t="shared" si="0"/>
        <v>7.2754090268215411E-4</v>
      </c>
    </row>
    <row r="48" spans="2:14">
      <c r="B48" s="22" t="s">
        <v>50</v>
      </c>
      <c r="C48" s="9">
        <f>[2]KAVA!$J$4</f>
        <v>2.3596931034963191</v>
      </c>
      <c r="D48" s="20">
        <f t="shared" si="0"/>
        <v>5.6007023477092793E-4</v>
      </c>
    </row>
    <row r="49" spans="2:4">
      <c r="B49" s="22" t="s">
        <v>62</v>
      </c>
      <c r="C49" s="10">
        <f>[2]SEI!$J$4</f>
        <v>2.1978043982134978</v>
      </c>
      <c r="D49" s="20">
        <f t="shared" si="0"/>
        <v>5.2164615113048818E-4</v>
      </c>
    </row>
    <row r="50" spans="2:4">
      <c r="B50" s="22" t="s">
        <v>65</v>
      </c>
      <c r="C50" s="10">
        <f>[2]DYDX!$J$4</f>
        <v>1.9872787671869829</v>
      </c>
      <c r="D50" s="20">
        <f t="shared" si="0"/>
        <v>4.7167815341942404E-4</v>
      </c>
    </row>
    <row r="51" spans="2:4">
      <c r="B51" s="22" t="s">
        <v>66</v>
      </c>
      <c r="C51" s="10">
        <f>[2]TIA!$J$4</f>
        <v>1.9571432846432224</v>
      </c>
      <c r="D51" s="20">
        <f t="shared" si="0"/>
        <v>4.6452553397149189E-4</v>
      </c>
    </row>
    <row r="52" spans="2:4">
      <c r="B52" s="7" t="s">
        <v>28</v>
      </c>
      <c r="C52" s="1">
        <f>[2]ATLAS!O47</f>
        <v>1.9464036536267706</v>
      </c>
      <c r="D52" s="20">
        <f t="shared" si="0"/>
        <v>4.6197649585470247E-4</v>
      </c>
    </row>
    <row r="53" spans="2:4">
      <c r="B53" s="22" t="s">
        <v>63</v>
      </c>
      <c r="C53" s="10">
        <f>[2]MEME!$J$4</f>
        <v>1.9801858037759241</v>
      </c>
      <c r="D53" s="20">
        <f t="shared" si="0"/>
        <v>4.6999464734104156E-4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4.0273185885983598E-4</v>
      </c>
    </row>
    <row r="55" spans="2:4">
      <c r="B55" s="22" t="s">
        <v>43</v>
      </c>
      <c r="C55" s="9">
        <f>[2]TRX!$J$4</f>
        <v>0.96030626706819799</v>
      </c>
      <c r="D55" s="20">
        <f t="shared" si="0"/>
        <v>2.2792750279770354E-4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2023-12-21T00:28:10Z</dcterms:modified>
</cp:coreProperties>
</file>