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31" l="1"/>
  <c r="C7" l="1"/>
  <c r="D38" l="1"/>
  <c r="M9"/>
  <c r="D35"/>
  <c r="D41"/>
  <c r="D14"/>
  <c r="N8"/>
  <c r="N9"/>
  <c r="D55"/>
  <c r="D23"/>
  <c r="D47"/>
  <c r="D26"/>
  <c r="D7"/>
  <c r="E7" s="1"/>
  <c r="D13"/>
  <c r="D28"/>
  <c r="D32"/>
  <c r="D21"/>
  <c r="D43"/>
  <c r="D45"/>
  <c r="D37"/>
  <c r="D20"/>
  <c r="D19"/>
  <c r="D44"/>
  <c r="M8"/>
  <c r="D49"/>
  <c r="D22"/>
  <c r="D30"/>
  <c r="D46"/>
  <c r="D12"/>
  <c r="D53"/>
  <c r="D33"/>
  <c r="D18"/>
  <c r="D24"/>
  <c r="D34"/>
  <c r="D51"/>
  <c r="D29"/>
  <c r="D48"/>
  <c r="D17"/>
  <c r="D50"/>
  <c r="D27"/>
  <c r="D54"/>
  <c r="D25"/>
  <c r="D39"/>
  <c r="D16"/>
  <c r="D42"/>
  <c r="D15"/>
  <c r="D52"/>
  <c r="D40"/>
  <c r="Q3"/>
  <c r="D36"/>
  <c r="D31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<sst xmlns="http://schemas.openxmlformats.org/spreadsheetml/2006/main" count="107" uniqueCount="67">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</sst>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1351.1020372327421</c:v>
                </c:pt>
                <c:pt idx="1">
                  <c:v>1312.8706118845148</c:v>
                </c:pt>
                <c:pt idx="2">
                  <c:v>552.65</c:v>
                </c:pt>
                <c:pt idx="3">
                  <c:v>295.82226921138687</c:v>
                </c:pt>
                <c:pt idx="4">
                  <c:v>1085.2713865343594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1351.1020372327421</v>
          </cell>
        </row>
      </sheetData>
      <sheetData sheetId="1">
        <row r="4">
          <cell r="J4">
            <v>1312.8706118845148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2.8487965518190057</v>
          </cell>
        </row>
      </sheetData>
      <sheetData sheetId="4">
        <row r="47">
          <cell r="M47">
            <v>111.75</v>
          </cell>
          <cell r="O47">
            <v>2.3377249246133296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2.9782660317835763</v>
          </cell>
        </row>
      </sheetData>
      <sheetData sheetId="8">
        <row r="4">
          <cell r="J4">
            <v>46.207323684179975</v>
          </cell>
        </row>
      </sheetData>
      <sheetData sheetId="9">
        <row r="4">
          <cell r="J4">
            <v>12.179192205336967</v>
          </cell>
        </row>
      </sheetData>
      <sheetData sheetId="10">
        <row r="4">
          <cell r="J4">
            <v>24.305435711250951</v>
          </cell>
        </row>
      </sheetData>
      <sheetData sheetId="11">
        <row r="4">
          <cell r="J4">
            <v>13.792222568808043</v>
          </cell>
        </row>
      </sheetData>
      <sheetData sheetId="12">
        <row r="4">
          <cell r="J4">
            <v>58.876357124019364</v>
          </cell>
        </row>
      </sheetData>
      <sheetData sheetId="13">
        <row r="4">
          <cell r="J4">
            <v>3.599095841552113</v>
          </cell>
        </row>
      </sheetData>
      <sheetData sheetId="14">
        <row r="4">
          <cell r="J4">
            <v>228.99007998037467</v>
          </cell>
        </row>
      </sheetData>
      <sheetData sheetId="15">
        <row r="4">
          <cell r="J4">
            <v>5.6986691179132247</v>
          </cell>
        </row>
      </sheetData>
      <sheetData sheetId="16">
        <row r="4">
          <cell r="J4">
            <v>38.367567693463478</v>
          </cell>
        </row>
      </sheetData>
      <sheetData sheetId="17">
        <row r="4">
          <cell r="J4">
            <v>5.3323654544717849</v>
          </cell>
        </row>
      </sheetData>
      <sheetData sheetId="18">
        <row r="4">
          <cell r="J4">
            <v>5.9055775264144534</v>
          </cell>
        </row>
      </sheetData>
      <sheetData sheetId="19">
        <row r="4">
          <cell r="J4">
            <v>12.969158110536336</v>
          </cell>
        </row>
      </sheetData>
      <sheetData sheetId="20">
        <row r="4">
          <cell r="J4">
            <v>2.6912633260787664</v>
          </cell>
        </row>
      </sheetData>
      <sheetData sheetId="21">
        <row r="4">
          <cell r="J4">
            <v>13.989066311257259</v>
          </cell>
        </row>
      </sheetData>
      <sheetData sheetId="22">
        <row r="4">
          <cell r="J4">
            <v>9.2974691190624519</v>
          </cell>
        </row>
      </sheetData>
      <sheetData sheetId="23">
        <row r="4">
          <cell r="J4">
            <v>12.320136586569722</v>
          </cell>
        </row>
      </sheetData>
      <sheetData sheetId="24">
        <row r="4">
          <cell r="J4">
            <v>3.6090640432656387</v>
          </cell>
        </row>
      </sheetData>
      <sheetData sheetId="25">
        <row r="4">
          <cell r="J4">
            <v>18.659770126233571</v>
          </cell>
        </row>
      </sheetData>
      <sheetData sheetId="26">
        <row r="4">
          <cell r="J4">
            <v>58.842167444413214</v>
          </cell>
        </row>
      </sheetData>
      <sheetData sheetId="27">
        <row r="4">
          <cell r="J4">
            <v>1.8341361784473511</v>
          </cell>
        </row>
      </sheetData>
      <sheetData sheetId="28">
        <row r="4">
          <cell r="J4">
            <v>51.133006072114163</v>
          </cell>
        </row>
      </sheetData>
      <sheetData sheetId="29">
        <row r="4">
          <cell r="J4">
            <v>38.891266597853708</v>
          </cell>
        </row>
      </sheetData>
      <sheetData sheetId="30">
        <row r="4">
          <cell r="J4">
            <v>2.7606137292389912</v>
          </cell>
        </row>
      </sheetData>
      <sheetData sheetId="31">
        <row r="4">
          <cell r="J4">
            <v>4.7447739903939219</v>
          </cell>
        </row>
      </sheetData>
      <sheetData sheetId="32">
        <row r="4">
          <cell r="J4">
            <v>2.9485286147952334</v>
          </cell>
        </row>
      </sheetData>
      <sheetData sheetId="33">
        <row r="4">
          <cell r="J4">
            <v>295.82226921138687</v>
          </cell>
        </row>
      </sheetData>
      <sheetData sheetId="34">
        <row r="4">
          <cell r="J4">
            <v>1.0115512078618702</v>
          </cell>
        </row>
      </sheetData>
      <sheetData sheetId="35">
        <row r="4">
          <cell r="J4">
            <v>13.371980503383515</v>
          </cell>
        </row>
      </sheetData>
      <sheetData sheetId="36">
        <row r="4">
          <cell r="J4">
            <v>19.621957800965799</v>
          </cell>
        </row>
      </sheetData>
      <sheetData sheetId="37">
        <row r="4">
          <cell r="J4">
            <v>17.619232359539335</v>
          </cell>
        </row>
      </sheetData>
      <sheetData sheetId="38">
        <row r="4">
          <cell r="J4">
            <v>13.960776396347821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552.65</f>
        <v>552.65</v>
      </c>
      <c r="P2" t="s">
        <v>8</v>
      </c>
      <c r="Q2" s="10">
        <f>N2+K2+H2</f>
        <v>609.73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0.13261583785739212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4597.7163048630027</v>
      </c>
      <c r="D7" s="20">
        <f>(C7*[1]Feuil1!$K$2-C4)/C4</f>
        <v>0.61292283632433786</v>
      </c>
      <c r="E7" s="31">
        <f>C7-C7/(1+D7)</f>
        <v>1747.1668543135524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1351.1020372327421</v>
      </c>
    </row>
    <row r="9" spans="2:20">
      <c r="M9" s="17" t="str">
        <f>IF(C13&gt;C7*Params!F8,B13,"Others")</f>
        <v>BTC</v>
      </c>
      <c r="N9" s="18">
        <f>IF(C13&gt;C7*0.1,C13,C7)</f>
        <v>1312.8706118845148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552.65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295.82226921138687</v>
      </c>
    </row>
    <row r="12" spans="2:20">
      <c r="B12" s="7" t="s">
        <v>19</v>
      </c>
      <c r="C12" s="1">
        <f>[2]ETH!J4</f>
        <v>1351.1020372327421</v>
      </c>
      <c r="D12" s="20">
        <f>C12/$C$7</f>
        <v>0.29386372443286291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1085.2713865343594</v>
      </c>
    </row>
    <row r="13" spans="2:20">
      <c r="B13" s="7" t="s">
        <v>4</v>
      </c>
      <c r="C13" s="1">
        <f>[2]BTC!J4</f>
        <v>1312.8706118845148</v>
      </c>
      <c r="D13" s="20">
        <f t="shared" ref="D13:D55" si="0">C13/$C$7</f>
        <v>0.28554841682943599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552.65</v>
      </c>
      <c r="D14" s="20">
        <f t="shared" si="0"/>
        <v>0.12020097878058772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295.82226921138687</v>
      </c>
      <c r="D15" s="20">
        <f t="shared" si="0"/>
        <v>6.434113146530937E-2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228.99007998037467</v>
      </c>
      <c r="D16" s="20">
        <f t="shared" si="0"/>
        <v>4.9805178222538861E-2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2.4305544881445179E-2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1.9574935474989407E-2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1.3604580155117637E-2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58.842167444413214</v>
      </c>
      <c r="D20" s="20">
        <f t="shared" si="0"/>
        <v>1.2798129232587899E-2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58.876357124019364</v>
      </c>
      <c r="D21" s="20">
        <f t="shared" si="0"/>
        <v>1.2805565463390131E-2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1.10272136509107E-2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46.207323684179975</v>
      </c>
      <c r="D23" s="20">
        <f t="shared" si="0"/>
        <v>1.0050059773219698E-2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51.133006072114163</v>
      </c>
      <c r="D24" s="20">
        <f t="shared" si="0"/>
        <v>1.1121392161154181E-2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38.891266597853708</v>
      </c>
      <c r="D25" s="20">
        <f t="shared" si="0"/>
        <v>8.4588226021510785E-3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38.367567693463478</v>
      </c>
      <c r="D26" s="20">
        <f t="shared" si="0"/>
        <v>8.3449184659092849E-3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24.305435711250951</v>
      </c>
      <c r="D27" s="20">
        <f t="shared" si="0"/>
        <v>5.2864148415471181E-3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19.621957800965799</v>
      </c>
      <c r="D28" s="20">
        <f t="shared" si="0"/>
        <v>4.2677617538541173E-3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18.659770126233571</v>
      </c>
      <c r="D29" s="20">
        <f t="shared" si="0"/>
        <v>4.0584866244350783E-3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1.3876454258936934E-3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12.969158110536336</v>
      </c>
      <c r="D31" s="20">
        <f t="shared" si="0"/>
        <v>2.8207825908742701E-3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13.792222568808043</v>
      </c>
      <c r="D32" s="20">
        <f t="shared" si="0"/>
        <v>2.9997985204567785E-3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13.989066311257259</v>
      </c>
      <c r="D33" s="20">
        <f t="shared" si="0"/>
        <v>3.0426118933134325E-3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13.371980503383515</v>
      </c>
      <c r="D34" s="20">
        <f t="shared" si="0"/>
        <v>2.9083961725172073E-3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12.320136586569722</v>
      </c>
      <c r="D35" s="20">
        <f t="shared" si="0"/>
        <v>2.679620874723984E-3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12.179192205336967</v>
      </c>
      <c r="D36" s="20">
        <f t="shared" si="0"/>
        <v>2.6489655728551675E-3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17.619232359539335</v>
      </c>
      <c r="D37" s="20">
        <f t="shared" si="0"/>
        <v>3.8321704061869762E-3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13.960776396347821</v>
      </c>
      <c r="D38" s="20">
        <f t="shared" si="0"/>
        <v>3.0364588571029304E-3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2.2837424720820974E-3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9.2974691190624519</v>
      </c>
      <c r="D40" s="20">
        <f t="shared" si="0"/>
        <v>2.0221928676261566E-3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5.6986691179132247</v>
      </c>
      <c r="D41" s="20">
        <f t="shared" si="0"/>
        <v>1.2394564475162908E-3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5.9055775264144534</v>
      </c>
      <c r="D42" s="20">
        <f t="shared" si="0"/>
        <v>1.2844588780234498E-3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5.3323654544717849</v>
      </c>
      <c r="D43" s="20">
        <f t="shared" si="0"/>
        <v>1.1597856633371972E-3</v>
      </c>
    </row>
    <row r="44" spans="2:14">
      <c r="B44" s="22" t="s">
        <v>56</v>
      </c>
      <c r="C44" s="9">
        <f>[2]SHIB!$J$4</f>
        <v>4.7447739903939219</v>
      </c>
      <c r="D44" s="20">
        <f t="shared" si="0"/>
        <v>1.0319849411707669E-3</v>
      </c>
    </row>
    <row r="45" spans="2:14">
      <c r="B45" s="22" t="s">
        <v>23</v>
      </c>
      <c r="C45" s="9">
        <f>[2]LUNA!J4</f>
        <v>3.6090640432656387</v>
      </c>
      <c r="D45" s="20">
        <f t="shared" si="0"/>
        <v>7.8496884191143611E-4</v>
      </c>
    </row>
    <row r="46" spans="2:14">
      <c r="B46" s="22" t="s">
        <v>36</v>
      </c>
      <c r="C46" s="9">
        <f>[2]AMP!$J$4</f>
        <v>3.599095841552113</v>
      </c>
      <c r="D46" s="20">
        <f t="shared" si="0"/>
        <v>7.8280076518539232E-4</v>
      </c>
    </row>
    <row r="47" spans="2:14">
      <c r="B47" s="22" t="s">
        <v>64</v>
      </c>
      <c r="C47" s="10">
        <f>[2]ACE!$J$4</f>
        <v>2.9782660317835763</v>
      </c>
      <c r="D47" s="20">
        <f t="shared" si="0"/>
        <v>6.4777072666129167E-4</v>
      </c>
    </row>
    <row r="48" spans="2:14">
      <c r="B48" s="22" t="s">
        <v>40</v>
      </c>
      <c r="C48" s="9">
        <f>[2]SHPING!$J$4</f>
        <v>2.9485286147952334</v>
      </c>
      <c r="D48" s="20">
        <f t="shared" si="0"/>
        <v>6.4130285978640652E-4</v>
      </c>
    </row>
    <row r="49" spans="2:4">
      <c r="B49" s="22" t="s">
        <v>62</v>
      </c>
      <c r="C49" s="10">
        <f>[2]SEI!$J$4</f>
        <v>2.7606137292389912</v>
      </c>
      <c r="D49" s="20">
        <f t="shared" si="0"/>
        <v>6.004315069024792E-4</v>
      </c>
    </row>
    <row r="50" spans="2:4">
      <c r="B50" s="22" t="s">
        <v>50</v>
      </c>
      <c r="C50" s="9">
        <f>[2]KAVA!$J$4</f>
        <v>2.6912633260787664</v>
      </c>
      <c r="D50" s="20">
        <f t="shared" si="0"/>
        <v>5.8534784393552471E-4</v>
      </c>
    </row>
    <row r="51" spans="2:4">
      <c r="B51" s="7" t="s">
        <v>25</v>
      </c>
      <c r="C51" s="1">
        <f>[2]POLIS!J4</f>
        <v>2.8487965518190057</v>
      </c>
      <c r="D51" s="20">
        <f t="shared" si="0"/>
        <v>6.1961120759143726E-4</v>
      </c>
    </row>
    <row r="52" spans="2:4">
      <c r="B52" s="7" t="s">
        <v>28</v>
      </c>
      <c r="C52" s="1">
        <f>[2]ATLAS!O47</f>
        <v>2.3377249246133296</v>
      </c>
      <c r="D52" s="20">
        <f t="shared" si="0"/>
        <v>5.0845349508422673E-4</v>
      </c>
    </row>
    <row r="53" spans="2:4">
      <c r="B53" s="22" t="s">
        <v>63</v>
      </c>
      <c r="C53" s="10">
        <f>[2]MEME!$J$4</f>
        <v>1.8341361784473511</v>
      </c>
      <c r="D53" s="20">
        <f t="shared" si="0"/>
        <v>3.989233038383395E-4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3.6905139149305538E-4</v>
      </c>
    </row>
    <row r="55" spans="2:4">
      <c r="B55" s="22" t="s">
        <v>43</v>
      </c>
      <c r="C55" s="9">
        <f>[2]TRX!$J$4</f>
        <v>1.0115512078618702</v>
      </c>
      <c r="D55" s="20">
        <f t="shared" si="0"/>
        <v>2.2001166248381896E-4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2024-01-02T01:46:30Z</dcterms:modified>
</cp:coreProperties>
</file>