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8" l="1"/>
  <c r="C12" l="1"/>
  <c r="C13" l="1"/>
  <c r="C14" l="1"/>
  <c r="C46" l="1"/>
  <c r="C49" l="1"/>
  <c r="C32" l="1"/>
  <c r="C7" s="1"/>
  <c r="D46" s="1"/>
  <c r="D47"/>
  <c r="D38"/>
  <c r="D51"/>
  <c r="D20"/>
  <c r="N9"/>
  <c r="D35"/>
  <c r="M9"/>
  <c r="D34"/>
  <c r="D27"/>
  <c r="D24"/>
  <c r="D42"/>
  <c r="D53"/>
  <c r="D45"/>
  <c r="D54"/>
  <c r="Q3"/>
  <c r="D22"/>
  <c r="M8"/>
  <c r="D19"/>
  <c r="D52"/>
  <c r="D23"/>
  <c r="D15"/>
  <c r="D36"/>
  <c r="D12"/>
  <c r="D30"/>
  <c r="D39"/>
  <c r="D40"/>
  <c r="D16"/>
  <c r="D18"/>
  <c r="D41"/>
  <c r="D50"/>
  <c r="D25"/>
  <c r="D32"/>
  <c r="D17"/>
  <c r="N8"/>
  <c r="D7"/>
  <c r="E7" s="1"/>
  <c r="D33"/>
  <c r="D21"/>
  <c r="D31"/>
  <c r="D49"/>
  <c r="D28" l="1"/>
  <c r="D13"/>
  <c r="D26"/>
  <c r="D29"/>
  <c r="D43"/>
  <c r="D37"/>
  <c r="D48"/>
  <c r="D44"/>
  <c r="D14"/>
  <c r="N10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<sst xmlns="http://schemas.openxmlformats.org/spreadsheetml/2006/main" count="112" uniqueCount="68">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</sst>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2017.348967806176</c:v>
                </c:pt>
                <c:pt idx="1">
                  <c:v>1369.2641139277025</c:v>
                </c:pt>
                <c:pt idx="2">
                  <c:v>440.48725664194791</c:v>
                </c:pt>
                <c:pt idx="3">
                  <c:v>404.32</c:v>
                </c:pt>
                <c:pt idx="4">
                  <c:v>1497.4527095411099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2017.348967806176</v>
          </cell>
        </row>
      </sheetData>
      <sheetData sheetId="1">
        <row r="4">
          <cell r="J4">
            <v>1369.2641139277025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2.6261494339011655</v>
          </cell>
        </row>
      </sheetData>
      <sheetData sheetId="4">
        <row r="47">
          <cell r="M47">
            <v>128.25</v>
          </cell>
          <cell r="O47">
            <v>0.58292478652077406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3.12454362636498</v>
          </cell>
        </row>
      </sheetData>
      <sheetData sheetId="7">
        <row r="4">
          <cell r="J4">
            <v>48.620171966764644</v>
          </cell>
        </row>
      </sheetData>
      <sheetData sheetId="8">
        <row r="4">
          <cell r="J4">
            <v>13.425873217570443</v>
          </cell>
        </row>
      </sheetData>
      <sheetData sheetId="9">
        <row r="4">
          <cell r="J4">
            <v>2.797988434235064</v>
          </cell>
        </row>
      </sheetData>
      <sheetData sheetId="10">
        <row r="4">
          <cell r="J4">
            <v>32.239701528142533</v>
          </cell>
        </row>
      </sheetData>
      <sheetData sheetId="11">
        <row r="4">
          <cell r="J4">
            <v>12.601266345583412</v>
          </cell>
        </row>
      </sheetData>
      <sheetData sheetId="12">
        <row r="4">
          <cell r="J4">
            <v>58.173489452600592</v>
          </cell>
        </row>
      </sheetData>
      <sheetData sheetId="13">
        <row r="4">
          <cell r="J4">
            <v>291.52569875461472</v>
          </cell>
        </row>
      </sheetData>
      <sheetData sheetId="14">
        <row r="4">
          <cell r="J4">
            <v>5.2899361875205422</v>
          </cell>
        </row>
      </sheetData>
      <sheetData sheetId="15">
        <row r="4">
          <cell r="J4">
            <v>53.221212026027075</v>
          </cell>
        </row>
      </sheetData>
      <sheetData sheetId="16">
        <row r="4">
          <cell r="J4">
            <v>5.9360156115215954</v>
          </cell>
        </row>
      </sheetData>
      <sheetData sheetId="17">
        <row r="4">
          <cell r="J4">
            <v>7.8861851481639818</v>
          </cell>
        </row>
      </sheetData>
      <sheetData sheetId="18">
        <row r="4">
          <cell r="J4">
            <v>13.817687763811305</v>
          </cell>
        </row>
      </sheetData>
      <sheetData sheetId="19">
        <row r="4">
          <cell r="J4">
            <v>2.3296621463443237</v>
          </cell>
        </row>
      </sheetData>
      <sheetData sheetId="20">
        <row r="4">
          <cell r="J4">
            <v>19.990062120437859</v>
          </cell>
        </row>
      </sheetData>
      <sheetData sheetId="21">
        <row r="4">
          <cell r="J4">
            <v>12.990365199294269</v>
          </cell>
        </row>
      </sheetData>
      <sheetData sheetId="22">
        <row r="4">
          <cell r="J4">
            <v>11.531373181925659</v>
          </cell>
        </row>
      </sheetData>
      <sheetData sheetId="23">
        <row r="4">
          <cell r="J4">
            <v>5.0759318478537345</v>
          </cell>
        </row>
      </sheetData>
      <sheetData sheetId="24">
        <row r="4">
          <cell r="J4">
            <v>51.968107105966119</v>
          </cell>
        </row>
      </sheetData>
      <sheetData sheetId="25">
        <row r="4">
          <cell r="J4">
            <v>62.530348422246739</v>
          </cell>
        </row>
      </sheetData>
      <sheetData sheetId="26">
        <row r="4">
          <cell r="J4">
            <v>1.8145017335403055</v>
          </cell>
        </row>
      </sheetData>
      <sheetData sheetId="27">
        <row r="4">
          <cell r="J4">
            <v>44.918222375235004</v>
          </cell>
        </row>
      </sheetData>
      <sheetData sheetId="28">
        <row r="4">
          <cell r="J4">
            <v>66.860817204644277</v>
          </cell>
        </row>
      </sheetData>
      <sheetData sheetId="29">
        <row r="4">
          <cell r="J4">
            <v>3.1368570088162144</v>
          </cell>
        </row>
      </sheetData>
      <sheetData sheetId="30">
        <row r="4">
          <cell r="J4">
            <v>14.704124837542842</v>
          </cell>
        </row>
      </sheetData>
      <sheetData sheetId="31">
        <row r="4">
          <cell r="J4">
            <v>3.2653687209331337</v>
          </cell>
        </row>
      </sheetData>
      <sheetData sheetId="32">
        <row r="4">
          <cell r="J4">
            <v>440.48725664194791</v>
          </cell>
        </row>
      </sheetData>
      <sheetData sheetId="33">
        <row r="4">
          <cell r="J4">
            <v>1.2891872525485213</v>
          </cell>
        </row>
      </sheetData>
      <sheetData sheetId="34">
        <row r="4">
          <cell r="J4">
            <v>18.339328874267643</v>
          </cell>
        </row>
      </sheetData>
      <sheetData sheetId="35">
        <row r="4">
          <cell r="J4">
            <v>16.883842414432959</v>
          </cell>
        </row>
      </sheetData>
      <sheetData sheetId="36">
        <row r="4">
          <cell r="J4">
            <v>21.313379682318434</v>
          </cell>
        </row>
      </sheetData>
      <sheetData sheetId="37">
        <row r="4">
          <cell r="J4">
            <v>22.785718462752062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0.12255813562761637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5728.8730479169371</v>
      </c>
      <c r="D7" s="20">
        <f>(C7*[1]Feuil1!$K$2-C4)/C4</f>
        <v>0.9221601765439762</v>
      </c>
      <c r="E7" s="31">
        <f>C7-C7/(1+D7)</f>
        <v>2748.4382653082416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2017.348967806176</v>
      </c>
    </row>
    <row r="9" spans="2:20">
      <c r="M9" s="17" t="str">
        <f>IF(C13&gt;C7*Params!F8,B13,"Others")</f>
        <v>BTC</v>
      </c>
      <c r="N9" s="18">
        <f>IF(C13&gt;C7*0.1,C13,C7)</f>
        <v>1369.2641139277025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440.48725664194791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2017.348967806176</v>
      </c>
      <c r="D12" s="20">
        <f>C12/$C$7</f>
        <v>0.35213713952689174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1497.4527095411099</v>
      </c>
    </row>
    <row r="13" spans="2:20">
      <c r="B13" s="7" t="s">
        <v>4</v>
      </c>
      <c r="C13" s="1">
        <f>[2]BTC!J4</f>
        <v>1369.2641139277025</v>
      </c>
      <c r="D13" s="20">
        <f t="shared" ref="D13:D51" si="0">C13/$C$7</f>
        <v>0.23901107643248923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440.48725664194791</v>
      </c>
      <c r="D14" s="20">
        <f t="shared" si="0"/>
        <v>7.6888988978750808E-2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7.0575835180535881E-2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4.687832977860288E-2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291.52569875461472</v>
      </c>
      <c r="D17" s="20">
        <f t="shared" si="0"/>
        <v>5.0887093555095575E-2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2.2386601854728252E-2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1.5128048036983355E-2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58.173489452600592</v>
      </c>
      <c r="D20" s="20">
        <f t="shared" si="0"/>
        <v>1.0154438572129457E-2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62.530348422246739</v>
      </c>
      <c r="D21" s="20">
        <f t="shared" si="0"/>
        <v>1.0914947477319865E-2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66.860817204644277</v>
      </c>
      <c r="D22" s="20">
        <f t="shared" si="0"/>
        <v>1.1670849859197942E-2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5.1039706684776146E-3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53.221212026027075</v>
      </c>
      <c r="D24" s="20">
        <f t="shared" si="0"/>
        <v>9.2899967551870813E-3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51.968107105966119</v>
      </c>
      <c r="D25" s="20">
        <f t="shared" si="0"/>
        <v>9.0712617771940545E-3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7.5599510824817208E-3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48.620171966764644</v>
      </c>
      <c r="D27" s="20">
        <f t="shared" si="0"/>
        <v>8.4868649663031575E-3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44.918222375235004</v>
      </c>
      <c r="D28" s="20">
        <f t="shared" si="0"/>
        <v>7.8406733749437196E-3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21.313379682318434</v>
      </c>
      <c r="D29" s="20">
        <f t="shared" si="0"/>
        <v>3.720344211514365E-3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32.239701528142533</v>
      </c>
      <c r="D30" s="20">
        <f t="shared" si="0"/>
        <v>5.6275817701816836E-3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22.785718462752062</v>
      </c>
      <c r="D31" s="20">
        <f t="shared" si="0"/>
        <v>3.9773474245579808E-3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18.339328874267643</v>
      </c>
      <c r="D32" s="20">
        <f t="shared" si="0"/>
        <v>3.2012105558764242E-3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19.990062120437859</v>
      </c>
      <c r="D33" s="20">
        <f t="shared" si="0"/>
        <v>3.4893533079261374E-3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16.883842414432959</v>
      </c>
      <c r="D34" s="20">
        <f t="shared" si="0"/>
        <v>2.9471489895507557E-3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14.704124837542842</v>
      </c>
      <c r="D35" s="20">
        <f t="shared" si="0"/>
        <v>2.5666696948170942E-3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13.817687763811305</v>
      </c>
      <c r="D36" s="20">
        <f t="shared" si="0"/>
        <v>2.41193820289586E-3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12.990365199294269</v>
      </c>
      <c r="D37" s="20">
        <f t="shared" si="0"/>
        <v>2.2675254086870831E-3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12.601266345583412</v>
      </c>
      <c r="D38" s="20">
        <f t="shared" si="0"/>
        <v>2.1996064915708563E-3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11.531373181925659</v>
      </c>
      <c r="D39" s="20">
        <f t="shared" si="0"/>
        <v>2.0128519318679187E-3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13.425873217570443</v>
      </c>
      <c r="D40" s="20">
        <f t="shared" si="0"/>
        <v>2.3435452496983144E-3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1.3667609553413037E-3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5.9360156115215954</v>
      </c>
      <c r="D42" s="20">
        <f t="shared" si="0"/>
        <v>1.0361576459928671E-3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5.2899361875205422</v>
      </c>
      <c r="D43" s="20">
        <f t="shared" si="0"/>
        <v>9.2338163950831558E-4</v>
      </c>
    </row>
    <row r="44" spans="2:14">
      <c r="B44" s="22" t="s">
        <v>23</v>
      </c>
      <c r="C44" s="9">
        <f>[2]LUNA!J4</f>
        <v>5.0759318478537345</v>
      </c>
      <c r="D44" s="20">
        <f t="shared" si="0"/>
        <v>8.8602624030905742E-4</v>
      </c>
    </row>
    <row r="45" spans="2:14">
      <c r="B45" s="22" t="s">
        <v>36</v>
      </c>
      <c r="C45" s="9">
        <f>[2]GRT!$J$4</f>
        <v>7.8861851481639818</v>
      </c>
      <c r="D45" s="20">
        <f t="shared" si="0"/>
        <v>1.3765683201919547E-3</v>
      </c>
    </row>
    <row r="46" spans="2:14">
      <c r="B46" s="22" t="s">
        <v>35</v>
      </c>
      <c r="C46" s="9">
        <f>[2]AMP!$J$4</f>
        <v>2.797988434235064</v>
      </c>
      <c r="D46" s="20">
        <f t="shared" si="0"/>
        <v>4.8840119353882945E-4</v>
      </c>
    </row>
    <row r="47" spans="2:14">
      <c r="B47" s="22" t="s">
        <v>63</v>
      </c>
      <c r="C47" s="10">
        <f>[2]ACE!$J$4</f>
        <v>3.12454362636498</v>
      </c>
      <c r="D47" s="20">
        <f t="shared" si="0"/>
        <v>5.4540283930730286E-4</v>
      </c>
    </row>
    <row r="48" spans="2:14">
      <c r="B48" s="22" t="s">
        <v>61</v>
      </c>
      <c r="C48" s="10">
        <f>[2]SEI!$J$4</f>
        <v>3.1368570088162144</v>
      </c>
      <c r="D48" s="20">
        <f t="shared" si="0"/>
        <v>5.4755219439830321E-4</v>
      </c>
    </row>
    <row r="49" spans="2:4">
      <c r="B49" s="22" t="s">
        <v>39</v>
      </c>
      <c r="C49" s="9">
        <f>[2]SHPING!$J$4</f>
        <v>3.2653687209331337</v>
      </c>
      <c r="D49" s="20">
        <f t="shared" si="0"/>
        <v>5.6998447925468471E-4</v>
      </c>
    </row>
    <row r="50" spans="2:4">
      <c r="B50" s="22" t="s">
        <v>49</v>
      </c>
      <c r="C50" s="9">
        <f>[2]KAVA!$J$4</f>
        <v>2.3296621463443237</v>
      </c>
      <c r="D50" s="20">
        <f t="shared" si="0"/>
        <v>4.0665277915198471E-4</v>
      </c>
    </row>
    <row r="51" spans="2:4">
      <c r="B51" s="7" t="s">
        <v>25</v>
      </c>
      <c r="C51" s="1">
        <f>[2]POLIS!J4</f>
        <v>2.6261494339011655</v>
      </c>
      <c r="D51" s="20">
        <f t="shared" si="0"/>
        <v>4.5840593986561703E-4</v>
      </c>
    </row>
    <row r="52" spans="2:4">
      <c r="B52" s="22" t="s">
        <v>62</v>
      </c>
      <c r="C52" s="10">
        <f>[2]MEME!$J$4</f>
        <v>1.8145017335403055</v>
      </c>
      <c r="D52" s="20">
        <f>C52/$C$7</f>
        <v>3.1672926217139204E-4</v>
      </c>
    </row>
    <row r="53" spans="2:4">
      <c r="B53" s="22" t="s">
        <v>42</v>
      </c>
      <c r="C53" s="9">
        <f>[2]TRX!$J$4</f>
        <v>1.2891872525485213</v>
      </c>
      <c r="D53" s="20">
        <f>C53/$C$7</f>
        <v>2.2503330790639179E-4</v>
      </c>
    </row>
    <row r="54" spans="2:4">
      <c r="B54" s="7" t="s">
        <v>27</v>
      </c>
      <c r="C54" s="1">
        <f>[2]ATLAS!O47</f>
        <v>0.58292478652077406</v>
      </c>
      <c r="D54" s="20">
        <f>C54/$C$7</f>
        <v>1.0175208660501389E-4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2024-02-25T17:53:02Z</dcterms:modified>
</cp:coreProperties>
</file>