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19" l="1"/>
  <c r="T2"/>
  <c r="C26" i="2" l="1"/>
  <c r="C16" i="1" l="1"/>
  <c r="C4"/>
  <c r="C39"/>
  <c r="C28"/>
  <c r="Q2" l="1"/>
  <c r="C47" l="1"/>
  <c r="C45" l="1"/>
  <c r="C43" l="1"/>
  <c r="C46"/>
  <c r="C30"/>
  <c r="C18"/>
  <c r="C49" l="1"/>
  <c r="C17" l="1"/>
  <c r="C44" l="1"/>
  <c r="C38" l="1"/>
  <c r="C35" l="1"/>
  <c r="C42"/>
  <c r="C25"/>
  <c r="C48"/>
  <c r="C32"/>
  <c r="C22"/>
  <c r="C29"/>
  <c r="C33" l="1"/>
  <c r="C50"/>
  <c r="C36"/>
  <c r="C41"/>
  <c r="C34"/>
  <c r="C37"/>
  <c r="C23"/>
  <c r="C26"/>
  <c r="C20"/>
  <c r="C40" l="1"/>
  <c r="C21"/>
  <c r="C24" l="1"/>
  <c r="C13" l="1"/>
  <c r="C12"/>
  <c r="C27" l="1"/>
  <c r="C31" l="1"/>
  <c r="C15"/>
  <c r="C14" l="1"/>
  <c r="C7" l="1"/>
  <c r="N8" l="1"/>
  <c r="D38"/>
  <c r="D21"/>
  <c r="D13"/>
  <c r="D19"/>
  <c r="D34"/>
  <c r="Q3"/>
  <c r="D15"/>
  <c r="D29"/>
  <c r="D46"/>
  <c r="D30"/>
  <c r="D37"/>
  <c r="D28"/>
  <c r="D16"/>
  <c r="D35"/>
  <c r="D41"/>
  <c r="D49"/>
  <c r="D31"/>
  <c r="D27"/>
  <c r="D20"/>
  <c r="D22"/>
  <c r="M8"/>
  <c r="D17"/>
  <c r="M9"/>
  <c r="D25"/>
  <c r="D33"/>
  <c r="D7"/>
  <c r="E7" s="1"/>
  <c r="D45"/>
  <c r="D43"/>
  <c r="D23"/>
  <c r="N9"/>
  <c r="D32"/>
  <c r="D39"/>
  <c r="D40"/>
  <c r="D50"/>
  <c r="D42"/>
  <c r="D26"/>
  <c r="D47"/>
  <c r="D36"/>
  <c r="D24"/>
  <c r="D44"/>
  <c r="D48"/>
  <c r="D18"/>
  <c r="D12"/>
  <c r="D14"/>
  <c r="M10" l="1"/>
  <c r="N10"/>
  <c r="M11" l="1"/>
  <c r="N11"/>
  <c r="N12" l="1"/>
  <c r="M12"/>
  <c r="N13" l="1"/>
  <c r="M13"/>
  <c r="N14" l="1"/>
  <c r="M14"/>
  <c r="N15" l="1"/>
  <c r="M15"/>
  <c r="M16" l="1"/>
  <c r="N16"/>
  <c r="N17" l="1"/>
  <c r="M17"/>
  <c r="N18" l="1"/>
  <c r="M18"/>
  <c r="M19" l="1"/>
  <c r="N19"/>
  <c r="N20" l="1"/>
  <c r="M20"/>
  <c r="N21" l="1"/>
  <c r="M21"/>
  <c r="M22" s="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<sst xmlns="http://schemas.openxmlformats.org/spreadsheetml/2006/main" count="100" uniqueCount="61">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</sst>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BTC</c:v>
                </c:pt>
                <c:pt idx="1">
                  <c:v>ETH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1022.1554539919562</c:v>
                </c:pt>
                <c:pt idx="1">
                  <c:v>944.7920918001023</c:v>
                </c:pt>
                <c:pt idx="2">
                  <c:v>950.18321191327425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944.7920918001023</v>
          </cell>
        </row>
      </sheetData>
      <sheetData sheetId="1">
        <row r="4">
          <cell r="J4">
            <v>1022.1554539919562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0.88981231186274468</v>
          </cell>
        </row>
      </sheetData>
      <sheetData sheetId="4">
        <row r="46">
          <cell r="M46">
            <v>82.26</v>
          </cell>
          <cell r="O46">
            <v>2.0859162801212161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30.82023416421362</v>
          </cell>
        </row>
      </sheetData>
      <sheetData sheetId="8">
        <row r="4">
          <cell r="J4">
            <v>6.4675867537971623</v>
          </cell>
        </row>
      </sheetData>
      <sheetData sheetId="9">
        <row r="4">
          <cell r="J4">
            <v>15.080474975248118</v>
          </cell>
        </row>
      </sheetData>
      <sheetData sheetId="10">
        <row r="4">
          <cell r="J4">
            <v>8.73699236493405</v>
          </cell>
        </row>
      </sheetData>
      <sheetData sheetId="11">
        <row r="4">
          <cell r="J4">
            <v>31.412114750703527</v>
          </cell>
        </row>
      </sheetData>
      <sheetData sheetId="12">
        <row r="4">
          <cell r="J4">
            <v>1.4991262806797145</v>
          </cell>
        </row>
      </sheetData>
      <sheetData sheetId="13">
        <row r="4">
          <cell r="J4">
            <v>146.96029082860758</v>
          </cell>
        </row>
      </sheetData>
      <sheetData sheetId="14">
        <row r="4">
          <cell r="J4">
            <v>4.1601438745922694</v>
          </cell>
        </row>
      </sheetData>
      <sheetData sheetId="15">
        <row r="4">
          <cell r="J4">
            <v>28.077168599808601</v>
          </cell>
        </row>
      </sheetData>
      <sheetData sheetId="16">
        <row r="4">
          <cell r="J4">
            <v>3.6290120563963248</v>
          </cell>
        </row>
      </sheetData>
      <sheetData sheetId="17">
        <row r="4">
          <cell r="J4">
            <v>7.1678546266710388</v>
          </cell>
        </row>
      </sheetData>
      <sheetData sheetId="18">
        <row r="4">
          <cell r="J4">
            <v>9.4349631166379559</v>
          </cell>
        </row>
      </sheetData>
      <sheetData sheetId="19">
        <row r="4">
          <cell r="J4">
            <v>8.8331990149140474</v>
          </cell>
        </row>
      </sheetData>
      <sheetData sheetId="20">
        <row r="4">
          <cell r="J4">
            <v>11.454309471502707</v>
          </cell>
        </row>
      </sheetData>
      <sheetData sheetId="21">
        <row r="4">
          <cell r="J4">
            <v>1.19624764557915</v>
          </cell>
        </row>
      </sheetData>
      <sheetData sheetId="22">
        <row r="4">
          <cell r="J4">
            <v>21.314916272353656</v>
          </cell>
        </row>
      </sheetData>
      <sheetData sheetId="23">
        <row r="4">
          <cell r="J4">
            <v>33.482473755357404</v>
          </cell>
        </row>
      </sheetData>
      <sheetData sheetId="24">
        <row r="4">
          <cell r="J4">
            <v>35.952175132275315</v>
          </cell>
        </row>
      </sheetData>
      <sheetData sheetId="25">
        <row r="4">
          <cell r="J4">
            <v>25.709628557914709</v>
          </cell>
        </row>
      </sheetData>
      <sheetData sheetId="26">
        <row r="4">
          <cell r="J4">
            <v>3.4298506946531369</v>
          </cell>
        </row>
      </sheetData>
      <sheetData sheetId="27">
        <row r="4">
          <cell r="J4">
            <v>173.51347922091358</v>
          </cell>
        </row>
      </sheetData>
      <sheetData sheetId="28">
        <row r="4">
          <cell r="J4">
            <v>0.87340555911470719</v>
          </cell>
        </row>
      </sheetData>
      <sheetData sheetId="29">
        <row r="4">
          <cell r="J4">
            <v>7.7333541560899661</v>
          </cell>
        </row>
      </sheetData>
      <sheetData sheetId="30">
        <row r="4">
          <cell r="J4">
            <v>17.19640906342266</v>
          </cell>
        </row>
      </sheetData>
      <sheetData sheetId="31">
        <row r="4">
          <cell r="J4">
            <v>5.4155870879087713</v>
          </cell>
        </row>
      </sheetData>
      <sheetData sheetId="32">
        <row r="4">
          <cell r="J4">
            <v>1.8946613802319296</v>
          </cell>
        </row>
      </sheetData>
      <sheetData sheetId="33">
        <row r="4">
          <cell r="J4">
            <v>2.3090820703286039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45.14</f>
        <v>45.14</v>
      </c>
      <c r="J2" t="s">
        <v>6</v>
      </c>
      <c r="K2" s="9">
        <v>16.97</v>
      </c>
      <c r="M2" t="s">
        <v>7</v>
      </c>
      <c r="N2" s="9">
        <f>93.5</f>
        <v>93.5</v>
      </c>
      <c r="P2" t="s">
        <v>8</v>
      </c>
      <c r="Q2" s="10">
        <f>N2+K2+H2</f>
        <v>155.61000000000001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5.2914266408349751E-2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2940.7948094588933</v>
      </c>
      <c r="D7" s="20">
        <f>(C7*[1]Feuil1!$K$2-C4)/C4</f>
        <v>7.3024569610101342E-2</v>
      </c>
      <c r="E7" s="31">
        <f>C7-C7/(1+D7)</f>
        <v>200.1354687995522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1022.1554539919562</v>
      </c>
    </row>
    <row r="9" spans="2:20">
      <c r="M9" s="17" t="str">
        <f>IF(C13&gt;C7*[2]Params!F8,B13,"Others")</f>
        <v>ETH</v>
      </c>
      <c r="N9" s="18">
        <f>IF(C13&gt;C7*0.1,C13,C7)</f>
        <v>944.7920918001023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950.18321191327425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4</v>
      </c>
      <c r="C12" s="1">
        <f>[2]BTC!J4</f>
        <v>1022.1554539919562</v>
      </c>
      <c r="D12" s="20">
        <f>C12/$C$7</f>
        <v>0.34757795773586558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19</v>
      </c>
      <c r="C13" s="1">
        <f>[2]ETH!J4</f>
        <v>944.7920918001023</v>
      </c>
      <c r="D13" s="20">
        <f t="shared" ref="D13:D50" si="0">C13/$C$7</f>
        <v>0.32127100087406107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173.51347922091358</v>
      </c>
      <c r="D14" s="20">
        <f t="shared" si="0"/>
        <v>5.9002239347953719E-2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146.96029082860758</v>
      </c>
      <c r="D15" s="20">
        <f t="shared" si="0"/>
        <v>4.9972983615150048E-2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7</v>
      </c>
      <c r="C16" s="1">
        <f>$N$2</f>
        <v>93.5</v>
      </c>
      <c r="D16" s="20">
        <f t="shared" si="0"/>
        <v>3.1794125757860683E-2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82.26</v>
      </c>
      <c r="D17" s="20">
        <f t="shared" si="0"/>
        <v>2.7972029784402355E-2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2.3514051295786806E-2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5</v>
      </c>
      <c r="C19" s="1">
        <f>H$2</f>
        <v>45.14</v>
      </c>
      <c r="D19" s="20">
        <f>C19/$C$7</f>
        <v>1.5349591836468784E-2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35.952175132275315</v>
      </c>
      <c r="D20" s="20">
        <f t="shared" si="0"/>
        <v>1.2225325961756075E-2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32</v>
      </c>
      <c r="C21" s="9">
        <f>[2]MATIC!$J$4</f>
        <v>33.482473755357404</v>
      </c>
      <c r="D21" s="20">
        <f t="shared" si="0"/>
        <v>1.1385518516172227E-2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47</v>
      </c>
      <c r="C22" s="9">
        <f>[2]AVAX!$J$4</f>
        <v>31.412114750703527</v>
      </c>
      <c r="D22" s="20">
        <f t="shared" si="0"/>
        <v>1.068150509844084E-2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30.82023416421362</v>
      </c>
      <c r="D23" s="20">
        <f t="shared" si="0"/>
        <v>1.0480239581857989E-2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28.077168599808601</v>
      </c>
      <c r="D24" s="20">
        <f t="shared" si="0"/>
        <v>9.5474762501280407E-3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25.709628557914709</v>
      </c>
      <c r="D25" s="20">
        <f t="shared" si="0"/>
        <v>8.7424081663981454E-3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49</v>
      </c>
      <c r="C26" s="1">
        <f>[2]LUNC!J4</f>
        <v>21.314916272353656</v>
      </c>
      <c r="D26" s="20">
        <f t="shared" si="0"/>
        <v>7.2480120693206758E-3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17.19640906342266</v>
      </c>
      <c r="D27" s="20">
        <f t="shared" si="0"/>
        <v>5.847537886054281E-3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16.97</v>
      </c>
      <c r="D28" s="20">
        <f t="shared" si="0"/>
        <v>5.770548814020276E-3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15.080474975248118</v>
      </c>
      <c r="D29" s="20">
        <f t="shared" si="0"/>
        <v>5.1280269288910118E-3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22</v>
      </c>
      <c r="C30" s="1">
        <f>-[2]BIGTIME!$C$4</f>
        <v>13</v>
      </c>
      <c r="D30" s="20">
        <f t="shared" si="0"/>
        <v>4.4205736347827686E-3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54</v>
      </c>
      <c r="C31" s="9">
        <f>[2]LINK!$J$4</f>
        <v>8.8331990149140474</v>
      </c>
      <c r="D31" s="20">
        <f t="shared" si="0"/>
        <v>3.0036774366244742E-3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11.454309471502707</v>
      </c>
      <c r="D32" s="20">
        <f t="shared" si="0"/>
        <v>3.8949706503359554E-3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52</v>
      </c>
      <c r="C33" s="9">
        <f>[2]LDO!$J$4</f>
        <v>9.4349631166379559</v>
      </c>
      <c r="D33" s="20">
        <f t="shared" si="0"/>
        <v>3.2083037845044315E-3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31</v>
      </c>
      <c r="C34" s="9">
        <f>[2]ATOM!$J$4</f>
        <v>8.73699236493405</v>
      </c>
      <c r="D34" s="20">
        <f t="shared" si="0"/>
        <v>2.9709629304404471E-3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7.7333541560899661</v>
      </c>
      <c r="D35" s="20">
        <f t="shared" si="0"/>
        <v>2.6296816531422348E-3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7.1678546266710388</v>
      </c>
      <c r="D36" s="20">
        <f t="shared" si="0"/>
        <v>2.4373868600475138E-3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6.4675867537971623</v>
      </c>
      <c r="D37" s="20">
        <f t="shared" si="0"/>
        <v>2.1992648834235394E-3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37</v>
      </c>
      <c r="C38" s="9">
        <f>[2]GRT!$J$4</f>
        <v>5.4155870879087713</v>
      </c>
      <c r="D38" s="20">
        <f t="shared" si="0"/>
        <v>1.8415385767445774E-3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5.4</v>
      </c>
      <c r="D39" s="20">
        <f t="shared" si="0"/>
        <v>1.8362382790636119E-3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4.1601438745922694</v>
      </c>
      <c r="D40" s="20">
        <f t="shared" si="0"/>
        <v>1.4146324868404322E-3</v>
      </c>
    </row>
    <row r="41" spans="2:14">
      <c r="B41" s="22" t="s">
        <v>33</v>
      </c>
      <c r="C41" s="1">
        <f>[2]EGLD!$J$4</f>
        <v>3.6290120563963248</v>
      </c>
      <c r="D41" s="20">
        <f t="shared" si="0"/>
        <v>1.2340242320626456E-3</v>
      </c>
    </row>
    <row r="42" spans="2:14">
      <c r="B42" s="22" t="s">
        <v>56</v>
      </c>
      <c r="C42" s="9">
        <f>[2]SHIB!$J$4</f>
        <v>3.4298506946531369</v>
      </c>
      <c r="D42" s="20">
        <f t="shared" si="0"/>
        <v>1.1663005809250018E-3</v>
      </c>
    </row>
    <row r="43" spans="2:14">
      <c r="B43" s="22" t="s">
        <v>40</v>
      </c>
      <c r="C43" s="9">
        <f>[2]SHPING!$J$4</f>
        <v>2.3090820703286039</v>
      </c>
      <c r="D43" s="20">
        <f t="shared" si="0"/>
        <v>7.8518979389571061E-4</v>
      </c>
    </row>
    <row r="44" spans="2:14">
      <c r="B44" s="7" t="s">
        <v>28</v>
      </c>
      <c r="C44" s="1">
        <f>[2]ATLAS!O46</f>
        <v>2.0859162801212161</v>
      </c>
      <c r="D44" s="20">
        <f t="shared" si="0"/>
        <v>7.0930357786676897E-4</v>
      </c>
    </row>
    <row r="45" spans="2:14">
      <c r="B45" s="22" t="s">
        <v>50</v>
      </c>
      <c r="C45" s="9">
        <f>[2]KAVA!$J$4</f>
        <v>1.8946613802319296</v>
      </c>
      <c r="D45" s="20">
        <f t="shared" si="0"/>
        <v>6.4426847263803074E-4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5.7698469629447228E-4</v>
      </c>
    </row>
    <row r="47" spans="2:14">
      <c r="B47" s="22" t="s">
        <v>36</v>
      </c>
      <c r="C47" s="9">
        <f>[2]AMP!$J$4</f>
        <v>1.4991262806797145</v>
      </c>
      <c r="D47" s="20">
        <f t="shared" si="0"/>
        <v>5.0976908550636152E-4</v>
      </c>
    </row>
    <row r="48" spans="2:14">
      <c r="B48" s="22" t="s">
        <v>23</v>
      </c>
      <c r="C48" s="9">
        <f>[2]LUNA!J4</f>
        <v>1.19624764557915</v>
      </c>
      <c r="D48" s="20">
        <f t="shared" si="0"/>
        <v>4.0677698482447324E-4</v>
      </c>
    </row>
    <row r="49" spans="2:4">
      <c r="B49" s="7" t="s">
        <v>25</v>
      </c>
      <c r="C49" s="1">
        <f>[2]POLIS!J4</f>
        <v>0.88981231186274468</v>
      </c>
      <c r="D49" s="20">
        <f t="shared" si="0"/>
        <v>3.025754496711963E-4</v>
      </c>
    </row>
    <row r="50" spans="2:4">
      <c r="B50" s="22" t="s">
        <v>43</v>
      </c>
      <c r="C50" s="9">
        <f>[2]TRX!$J$4</f>
        <v>0.87340555911470719</v>
      </c>
      <c r="D50" s="20">
        <f t="shared" si="0"/>
        <v>2.9699642977655213E-4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2023-10-25T18:25:48Z</dcterms:modified>
</cp:coreProperties>
</file>