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30"/>
  <c r="C38" l="1"/>
  <c r="C14"/>
  <c r="C4"/>
  <c r="C39"/>
  <c r="C22"/>
  <c r="C48" l="1"/>
  <c r="C42" l="1"/>
  <c r="C25" l="1"/>
  <c r="C37" l="1"/>
  <c r="C34" l="1"/>
  <c r="C55"/>
  <c r="C45"/>
  <c r="C31"/>
  <c r="C16"/>
  <c r="C46"/>
  <c r="C21"/>
  <c r="C32"/>
  <c r="C54"/>
  <c r="C18"/>
  <c r="C51"/>
  <c r="C19"/>
  <c r="C12"/>
  <c r="C35" l="1"/>
  <c r="C27"/>
  <c r="C33"/>
  <c r="C40"/>
  <c r="C50"/>
  <c r="C53"/>
  <c r="C24"/>
  <c r="C49"/>
  <c r="C44"/>
  <c r="C28"/>
  <c r="C15" l="1"/>
  <c r="C41"/>
  <c r="C23"/>
  <c r="C29"/>
  <c r="C43"/>
  <c r="C26"/>
  <c r="C20"/>
  <c r="C36"/>
  <c r="C47" l="1"/>
  <c r="C17"/>
  <c r="C13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<sst xmlns="http://schemas.openxmlformats.org/spreadsheetml/2006/main" count="107" uniqueCount="67">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</sst>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1270.6390041388674</c:v>
                </c:pt>
                <c:pt idx="1">
                  <c:v>1280.480587698723</c:v>
                </c:pt>
                <c:pt idx="2">
                  <c:v>541.92999999999995</c:v>
                </c:pt>
                <c:pt idx="3">
                  <c:v>252.12223262758175</c:v>
                </c:pt>
                <c:pt idx="4">
                  <c:v>219.31786637077394</c:v>
                </c:pt>
                <c:pt idx="5">
                  <c:v>795.82642179624713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1270.6390041388674</v>
          </cell>
        </row>
      </sheetData>
      <sheetData sheetId="1">
        <row r="4">
          <cell r="J4">
            <v>1280.480587698723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2.4353899971102875</v>
          </cell>
        </row>
      </sheetData>
      <sheetData sheetId="4">
        <row r="47">
          <cell r="M47">
            <v>111.75</v>
          </cell>
          <cell r="O47">
            <v>2.1104784807781485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2.4529532586448304</v>
          </cell>
        </row>
      </sheetData>
      <sheetData sheetId="8">
        <row r="4">
          <cell r="J4">
            <v>38.296263562245876</v>
          </cell>
        </row>
      </sheetData>
      <sheetData sheetId="9">
        <row r="4">
          <cell r="J4">
            <v>9.3715439767023607</v>
          </cell>
        </row>
      </sheetData>
      <sheetData sheetId="10">
        <row r="4">
          <cell r="J4">
            <v>19.409069027161848</v>
          </cell>
        </row>
      </sheetData>
      <sheetData sheetId="11">
        <row r="4">
          <cell r="J4">
            <v>12.043406940273812</v>
          </cell>
        </row>
      </sheetData>
      <sheetData sheetId="12">
        <row r="4">
          <cell r="J4">
            <v>47.994693382826895</v>
          </cell>
        </row>
      </sheetData>
      <sheetData sheetId="13">
        <row r="4">
          <cell r="J4">
            <v>2.9662990185269291</v>
          </cell>
        </row>
      </sheetData>
      <sheetData sheetId="14">
        <row r="4">
          <cell r="J4">
            <v>219.31786637077394</v>
          </cell>
        </row>
      </sheetData>
      <sheetData sheetId="15">
        <row r="4">
          <cell r="J4">
            <v>4.9489483819360318</v>
          </cell>
        </row>
      </sheetData>
      <sheetData sheetId="16">
        <row r="4">
          <cell r="J4">
            <v>43.968168260456395</v>
          </cell>
        </row>
      </sheetData>
      <sheetData sheetId="17">
        <row r="4">
          <cell r="J4">
            <v>5.6035793251993535</v>
          </cell>
        </row>
      </sheetData>
      <sheetData sheetId="18">
        <row r="4">
          <cell r="J4">
            <v>4.6196495058915801</v>
          </cell>
        </row>
      </sheetData>
      <sheetData sheetId="19">
        <row r="4">
          <cell r="J4">
            <v>12.028209602963191</v>
          </cell>
        </row>
      </sheetData>
      <sheetData sheetId="20">
        <row r="4">
          <cell r="J4">
            <v>2.2199474447943639</v>
          </cell>
        </row>
      </sheetData>
      <sheetData sheetId="21">
        <row r="4">
          <cell r="J4">
            <v>15.910735256547417</v>
          </cell>
        </row>
      </sheetData>
      <sheetData sheetId="22">
        <row r="4">
          <cell r="J4">
            <v>7.9796742819584559</v>
          </cell>
        </row>
      </sheetData>
      <sheetData sheetId="23">
        <row r="4">
          <cell r="J4">
            <v>10.626982767398893</v>
          </cell>
        </row>
      </sheetData>
      <sheetData sheetId="24">
        <row r="4">
          <cell r="J4">
            <v>5.1535782159550712</v>
          </cell>
        </row>
      </sheetData>
      <sheetData sheetId="25">
        <row r="4">
          <cell r="J4">
            <v>15.141638600745523</v>
          </cell>
        </row>
      </sheetData>
      <sheetData sheetId="26">
        <row r="4">
          <cell r="J4">
            <v>47.578606178882268</v>
          </cell>
        </row>
      </sheetData>
      <sheetData sheetId="27">
        <row r="4">
          <cell r="J4">
            <v>1.5578397562239643</v>
          </cell>
        </row>
      </sheetData>
      <sheetData sheetId="28">
        <row r="4">
          <cell r="J4">
            <v>39.472756600316941</v>
          </cell>
        </row>
      </sheetData>
      <sheetData sheetId="29">
        <row r="4">
          <cell r="J4">
            <v>33.461622421740728</v>
          </cell>
        </row>
      </sheetData>
      <sheetData sheetId="30">
        <row r="4">
          <cell r="J4">
            <v>2.5437065204268623</v>
          </cell>
        </row>
      </sheetData>
      <sheetData sheetId="31">
        <row r="4">
          <cell r="J4">
            <v>4.1903059881536047</v>
          </cell>
        </row>
      </sheetData>
      <sheetData sheetId="32">
        <row r="4">
          <cell r="J4">
            <v>2.7136554570525169</v>
          </cell>
        </row>
      </sheetData>
      <sheetData sheetId="33">
        <row r="4">
          <cell r="J4">
            <v>252.12223262758175</v>
          </cell>
        </row>
      </sheetData>
      <sheetData sheetId="34">
        <row r="4">
          <cell r="J4">
            <v>0.966335419813519</v>
          </cell>
        </row>
      </sheetData>
      <sheetData sheetId="35">
        <row r="4">
          <cell r="J4">
            <v>10.860165708580535</v>
          </cell>
        </row>
      </sheetData>
      <sheetData sheetId="36">
        <row r="4">
          <cell r="J4">
            <v>17.562406023820465</v>
          </cell>
        </row>
      </sheetData>
      <sheetData sheetId="37">
        <row r="4">
          <cell r="J4">
            <v>18.872052999005515</v>
          </cell>
        </row>
      </sheetData>
      <sheetData sheetId="38">
        <row r="4">
          <cell r="J4">
            <v>17.188965834112906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541.93</f>
        <v>541.92999999999995</v>
      </c>
      <c r="P2" t="s">
        <v>8</v>
      </c>
      <c r="Q2" s="10">
        <f>N2+K2+H2</f>
        <v>599.01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0.13737765440093189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4360.3161126321911</v>
      </c>
      <c r="D7" s="20">
        <f>(C7*[1]Feuil1!$K$2-C4)/C4</f>
        <v>0.52964057921946572</v>
      </c>
      <c r="E7" s="31">
        <f>C7-C7/(1+D7)</f>
        <v>1509.7666620827408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1270.6390041388674</v>
      </c>
    </row>
    <row r="9" spans="2:20">
      <c r="M9" s="17" t="str">
        <f>IF(C13&gt;C7*Params!F8,B13,"Others")</f>
        <v>BTC</v>
      </c>
      <c r="N9" s="18">
        <f>IF(C13&gt;C7*0.1,C13,C7)</f>
        <v>1280.480587698723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541.92999999999995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252.12223262758175</v>
      </c>
    </row>
    <row r="12" spans="2:20">
      <c r="B12" s="7" t="s">
        <v>19</v>
      </c>
      <c r="C12" s="1">
        <f>[2]ETH!J4</f>
        <v>1270.6390041388674</v>
      </c>
      <c r="D12" s="20">
        <f>C12/$C$7</f>
        <v>0.29140983619461047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219.31786637077394</v>
      </c>
    </row>
    <row r="13" spans="2:20">
      <c r="B13" s="7" t="s">
        <v>4</v>
      </c>
      <c r="C13" s="1">
        <f>[2]BTC!J4</f>
        <v>1280.480587698723</v>
      </c>
      <c r="D13" s="20">
        <f t="shared" ref="D13:D55" si="0">C13/$C$7</f>
        <v>0.29366691648549664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795.82642179624713</v>
      </c>
      <c r="Q13" s="23"/>
    </row>
    <row r="14" spans="2:20">
      <c r="B14" s="7" t="s">
        <v>59</v>
      </c>
      <c r="C14" s="1">
        <f>$N$2</f>
        <v>541.92999999999995</v>
      </c>
      <c r="D14" s="20">
        <f t="shared" si="0"/>
        <v>0.1242868604021586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252.12223262758175</v>
      </c>
      <c r="D15" s="20">
        <f t="shared" si="0"/>
        <v>5.7822007880842193E-2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219.31786637077394</v>
      </c>
      <c r="D16" s="20">
        <f t="shared" si="0"/>
        <v>5.0298616133677143E-2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2.5628875777205955E-2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2.0640705323924261E-2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1.4345290200127359E-2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47.578606178882268</v>
      </c>
      <c r="D20" s="20">
        <f t="shared" si="0"/>
        <v>1.0911733220681678E-2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47.994693382826895</v>
      </c>
      <c r="D21" s="20">
        <f t="shared" si="0"/>
        <v>1.1007159146966972E-2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1.1627597332477334E-2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38.296263562245876</v>
      </c>
      <c r="D23" s="20">
        <f t="shared" si="0"/>
        <v>8.7829099021739451E-3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39.472756600316941</v>
      </c>
      <c r="D24" s="20">
        <f t="shared" si="0"/>
        <v>9.0527281923347604E-3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33.461622421740728</v>
      </c>
      <c r="D25" s="20">
        <f t="shared" si="0"/>
        <v>7.6741276451951917E-3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43.968168260456395</v>
      </c>
      <c r="D26" s="20">
        <f t="shared" si="0"/>
        <v>1.0083711163297777E-2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19.409069027161848</v>
      </c>
      <c r="D27" s="20">
        <f t="shared" si="0"/>
        <v>4.4512986044594784E-3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17.562406023820465</v>
      </c>
      <c r="D28" s="20">
        <f t="shared" si="0"/>
        <v>4.0277827501865619E-3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15.141638600745523</v>
      </c>
      <c r="D29" s="20">
        <f t="shared" si="0"/>
        <v>3.472601116437169E-3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1.4631966662959641E-3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12.028209602963191</v>
      </c>
      <c r="D31" s="20">
        <f t="shared" si="0"/>
        <v>2.758563666546214E-3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12.043406940273812</v>
      </c>
      <c r="D32" s="20">
        <f t="shared" si="0"/>
        <v>2.762049041669956E-3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15.910735256547417</v>
      </c>
      <c r="D33" s="20">
        <f t="shared" si="0"/>
        <v>3.6489866435263077E-3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10.860165708580535</v>
      </c>
      <c r="D34" s="20">
        <f t="shared" si="0"/>
        <v>2.4906831128866437E-3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10.626982767398893</v>
      </c>
      <c r="D35" s="20">
        <f t="shared" si="0"/>
        <v>2.4372046642700189E-3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9.3715439767023607</v>
      </c>
      <c r="D36" s="20">
        <f t="shared" si="0"/>
        <v>2.1492808628145637E-3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18.872052999005515</v>
      </c>
      <c r="D37" s="20">
        <f t="shared" si="0"/>
        <v>4.3281387201105992E-3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17.188965834112906</v>
      </c>
      <c r="D38" s="20">
        <f t="shared" si="0"/>
        <v>3.9421375400547388E-3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2.4080822877911635E-3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7.9796742819584559</v>
      </c>
      <c r="D40" s="20">
        <f t="shared" si="0"/>
        <v>1.83006783816446E-3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4.9489483819360318</v>
      </c>
      <c r="D41" s="20">
        <f t="shared" si="0"/>
        <v>1.1349976134983712E-3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4.6196495058915801</v>
      </c>
      <c r="D42" s="20">
        <f t="shared" si="0"/>
        <v>1.0594758238991156E-3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5.6035793251993535</v>
      </c>
      <c r="D43" s="20">
        <f t="shared" si="0"/>
        <v>1.2851314401186023E-3</v>
      </c>
    </row>
    <row r="44" spans="2:14">
      <c r="B44" s="22" t="s">
        <v>56</v>
      </c>
      <c r="C44" s="9">
        <f>[2]SHIB!$J$4</f>
        <v>4.1903059881536047</v>
      </c>
      <c r="D44" s="20">
        <f t="shared" si="0"/>
        <v>9.6100967909504243E-4</v>
      </c>
    </row>
    <row r="45" spans="2:14">
      <c r="B45" s="22" t="s">
        <v>23</v>
      </c>
      <c r="C45" s="9">
        <f>[2]LUNA!J4</f>
        <v>5.1535782159550712</v>
      </c>
      <c r="D45" s="20">
        <f t="shared" si="0"/>
        <v>1.1819276591035991E-3</v>
      </c>
    </row>
    <row r="46" spans="2:14">
      <c r="B46" s="22" t="s">
        <v>36</v>
      </c>
      <c r="C46" s="9">
        <f>[2]AMP!$J$4</f>
        <v>2.9662990185269291</v>
      </c>
      <c r="D46" s="20">
        <f t="shared" si="0"/>
        <v>6.8029448826733435E-4</v>
      </c>
    </row>
    <row r="47" spans="2:14">
      <c r="B47" s="22" t="s">
        <v>64</v>
      </c>
      <c r="C47" s="10">
        <f>[2]ACE!$J$4</f>
        <v>2.4529532586448304</v>
      </c>
      <c r="D47" s="20">
        <f t="shared" si="0"/>
        <v>5.6256317094497462E-4</v>
      </c>
    </row>
    <row r="48" spans="2:14">
      <c r="B48" s="22" t="s">
        <v>40</v>
      </c>
      <c r="C48" s="9">
        <f>[2]SHPING!$J$4</f>
        <v>2.7136554570525169</v>
      </c>
      <c r="D48" s="20">
        <f t="shared" si="0"/>
        <v>6.2235291821866674E-4</v>
      </c>
    </row>
    <row r="49" spans="2:4">
      <c r="B49" s="22" t="s">
        <v>62</v>
      </c>
      <c r="C49" s="10">
        <f>[2]SEI!$J$4</f>
        <v>2.5437065204268623</v>
      </c>
      <c r="D49" s="20">
        <f t="shared" si="0"/>
        <v>5.8337663020750655E-4</v>
      </c>
    </row>
    <row r="50" spans="2:4">
      <c r="B50" s="22" t="s">
        <v>50</v>
      </c>
      <c r="C50" s="9">
        <f>[2]KAVA!$J$4</f>
        <v>2.2199474447943639</v>
      </c>
      <c r="D50" s="20">
        <f t="shared" si="0"/>
        <v>5.0912534491776755E-4</v>
      </c>
    </row>
    <row r="51" spans="2:4">
      <c r="B51" s="7" t="s">
        <v>25</v>
      </c>
      <c r="C51" s="1">
        <f>[2]POLIS!J4</f>
        <v>2.4353899971102875</v>
      </c>
      <c r="D51" s="20">
        <f t="shared" si="0"/>
        <v>5.5853519199095772E-4</v>
      </c>
    </row>
    <row r="52" spans="2:4">
      <c r="B52" s="7" t="s">
        <v>28</v>
      </c>
      <c r="C52" s="1">
        <f>[2]ATLAS!O47</f>
        <v>2.1104784807781485</v>
      </c>
      <c r="D52" s="20">
        <f t="shared" si="0"/>
        <v>4.8401960460250123E-4</v>
      </c>
    </row>
    <row r="53" spans="2:4">
      <c r="B53" s="22" t="s">
        <v>63</v>
      </c>
      <c r="C53" s="10">
        <f>[2]MEME!$J$4</f>
        <v>1.5578397562239643</v>
      </c>
      <c r="D53" s="20">
        <f t="shared" si="0"/>
        <v>3.5727679277903167E-4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3.8914462992356233E-4</v>
      </c>
    </row>
    <row r="55" spans="2:4">
      <c r="B55" s="22" t="s">
        <v>43</v>
      </c>
      <c r="C55" s="9">
        <f>[2]TRX!$J$4</f>
        <v>0.966335419813519</v>
      </c>
      <c r="D55" s="20">
        <f t="shared" si="0"/>
        <v>2.2162049604934985E-4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2024-01-06T09:26:09Z</dcterms:modified>
</cp:coreProperties>
</file>