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6" l="1"/>
  <c r="C55"/>
  <c r="C42"/>
  <c r="C33"/>
  <c r="C16"/>
  <c r="C46"/>
  <c r="C22"/>
  <c r="C34"/>
  <c r="C53"/>
  <c r="C18"/>
  <c r="C49"/>
  <c r="C19"/>
  <c r="C12"/>
  <c r="C35" l="1"/>
  <c r="C27"/>
  <c r="C39"/>
  <c r="C52"/>
  <c r="C54"/>
  <c r="C24"/>
  <c r="C47"/>
  <c r="C45"/>
  <c r="C29"/>
  <c r="C15" l="1"/>
  <c r="C43"/>
  <c r="C25"/>
  <c r="C31"/>
  <c r="C41"/>
  <c r="C23"/>
  <c r="C21"/>
  <c r="C38"/>
  <c r="C50" l="1"/>
  <c r="C17"/>
  <c r="C13"/>
  <c r="C51" l="1"/>
  <c r="C32" l="1"/>
  <c r="C7" l="1"/>
  <c r="D48" l="1"/>
  <c r="D14"/>
  <c r="D42"/>
  <c r="D25"/>
  <c r="D30"/>
  <c r="D54"/>
  <c r="D12"/>
  <c r="D34"/>
  <c r="D45"/>
  <c r="N8"/>
  <c r="D55"/>
  <c r="D16"/>
  <c r="D21"/>
  <c r="D24"/>
  <c r="D28"/>
  <c r="D49"/>
  <c r="D27"/>
  <c r="D53"/>
  <c r="D41"/>
  <c r="D36"/>
  <c r="D43"/>
  <c r="D20"/>
  <c r="D47"/>
  <c r="D13"/>
  <c r="D52"/>
  <c r="Q3"/>
  <c r="D22"/>
  <c r="D7"/>
  <c r="E7" s="1"/>
  <c r="D38"/>
  <c r="D39"/>
  <c r="D37"/>
  <c r="M8"/>
  <c r="D19"/>
  <c r="D51"/>
  <c r="D46"/>
  <c r="D31"/>
  <c r="D18"/>
  <c r="D44"/>
  <c r="D33"/>
  <c r="D50"/>
  <c r="D40"/>
  <c r="D35"/>
  <c r="D29"/>
  <c r="D15"/>
  <c r="D26"/>
  <c r="D23"/>
  <c r="N9"/>
  <c r="M9"/>
  <c r="D17"/>
  <c r="D32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<sst xmlns="http://schemas.openxmlformats.org/spreadsheetml/2006/main" count="107" uniqueCount="67">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</sst>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1434.2195800920263</c:v>
                </c:pt>
                <c:pt idx="1">
                  <c:v>1348.2431255406245</c:v>
                </c:pt>
                <c:pt idx="2">
                  <c:v>548.64</c:v>
                </c:pt>
                <c:pt idx="3">
                  <c:v>269.7635770407324</c:v>
                </c:pt>
                <c:pt idx="4">
                  <c:v>1042.6130606746863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1434.2195800920263</v>
          </cell>
        </row>
      </sheetData>
      <sheetData sheetId="1">
        <row r="4">
          <cell r="J4">
            <v>1348.2431255406245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2.5527123328791004</v>
          </cell>
        </row>
      </sheetData>
      <sheetData sheetId="4">
        <row r="47">
          <cell r="M47">
            <v>111.75</v>
          </cell>
          <cell r="O47">
            <v>2.3996358254514654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2.4902077331439312</v>
          </cell>
        </row>
      </sheetData>
      <sheetData sheetId="8">
        <row r="4">
          <cell r="J4">
            <v>41.016555583367044</v>
          </cell>
        </row>
      </sheetData>
      <sheetData sheetId="9">
        <row r="4">
          <cell r="J4">
            <v>10.122728411909943</v>
          </cell>
        </row>
      </sheetData>
      <sheetData sheetId="10">
        <row r="4">
          <cell r="J4">
            <v>19.852882754951711</v>
          </cell>
        </row>
      </sheetData>
      <sheetData sheetId="11">
        <row r="4">
          <cell r="J4">
            <v>12.623478301530227</v>
          </cell>
        </row>
      </sheetData>
      <sheetData sheetId="12">
        <row r="4">
          <cell r="J4">
            <v>53.028301453286439</v>
          </cell>
        </row>
      </sheetData>
      <sheetData sheetId="13">
        <row r="4">
          <cell r="J4">
            <v>3.2840963938292811</v>
          </cell>
        </row>
      </sheetData>
      <sheetData sheetId="14">
        <row r="4">
          <cell r="J4">
            <v>218.0678830008807</v>
          </cell>
        </row>
      </sheetData>
      <sheetData sheetId="15">
        <row r="4">
          <cell r="J4">
            <v>5.0353430202781011</v>
          </cell>
        </row>
      </sheetData>
      <sheetData sheetId="16">
        <row r="4">
          <cell r="J4">
            <v>47.984453020004594</v>
          </cell>
        </row>
      </sheetData>
      <sheetData sheetId="17">
        <row r="4">
          <cell r="J4">
            <v>5.8154722255415967</v>
          </cell>
        </row>
      </sheetData>
      <sheetData sheetId="18">
        <row r="4">
          <cell r="J4">
            <v>4.7114155153411934</v>
          </cell>
        </row>
      </sheetData>
      <sheetData sheetId="19">
        <row r="4">
          <cell r="J4">
            <v>13.362470936895653</v>
          </cell>
        </row>
      </sheetData>
      <sheetData sheetId="20">
        <row r="4">
          <cell r="J4">
            <v>2.2791955393819263</v>
          </cell>
        </row>
      </sheetData>
      <sheetData sheetId="21">
        <row r="4">
          <cell r="J4">
            <v>13.643760425887073</v>
          </cell>
        </row>
      </sheetData>
      <sheetData sheetId="22">
        <row r="4">
          <cell r="J4">
            <v>8.7283920570856495</v>
          </cell>
        </row>
      </sheetData>
      <sheetData sheetId="23">
        <row r="4">
          <cell r="J4">
            <v>11.47312854502878</v>
          </cell>
        </row>
      </sheetData>
      <sheetData sheetId="24">
        <row r="4">
          <cell r="J4">
            <v>5.3430516949802103</v>
          </cell>
        </row>
      </sheetData>
      <sheetData sheetId="25">
        <row r="4">
          <cell r="J4">
            <v>15.989037788871739</v>
          </cell>
        </row>
      </sheetData>
      <sheetData sheetId="26">
        <row r="4">
          <cell r="J4">
            <v>51.549195706844145</v>
          </cell>
        </row>
      </sheetData>
      <sheetData sheetId="27">
        <row r="4">
          <cell r="J4">
            <v>1.5576093966725102</v>
          </cell>
        </row>
      </sheetData>
      <sheetData sheetId="28">
        <row r="4">
          <cell r="J4">
            <v>42.763791485159743</v>
          </cell>
        </row>
      </sheetData>
      <sheetData sheetId="29">
        <row r="4">
          <cell r="J4">
            <v>34.828606260471915</v>
          </cell>
        </row>
      </sheetData>
      <sheetData sheetId="30">
        <row r="4">
          <cell r="J4">
            <v>2.7812893387376301</v>
          </cell>
        </row>
      </sheetData>
      <sheetData sheetId="31">
        <row r="4">
          <cell r="J4">
            <v>4.3347896271993802</v>
          </cell>
        </row>
      </sheetData>
      <sheetData sheetId="32">
        <row r="4">
          <cell r="J4">
            <v>2.5557686128457746</v>
          </cell>
        </row>
      </sheetData>
      <sheetData sheetId="33">
        <row r="4">
          <cell r="J4">
            <v>269.7635770407324</v>
          </cell>
        </row>
      </sheetData>
      <sheetData sheetId="34">
        <row r="4">
          <cell r="J4">
            <v>0.98172744434757964</v>
          </cell>
        </row>
      </sheetData>
      <sheetData sheetId="35">
        <row r="4">
          <cell r="J4">
            <v>11.461356721793141</v>
          </cell>
        </row>
      </sheetData>
      <sheetData sheetId="36">
        <row r="4">
          <cell r="J4">
            <v>18.55955559897896</v>
          </cell>
        </row>
      </sheetData>
      <sheetData sheetId="37">
        <row r="4">
          <cell r="J4">
            <v>20.466270425803746</v>
          </cell>
        </row>
      </sheetData>
      <sheetData sheetId="38">
        <row r="4">
          <cell r="J4">
            <v>17.392103895305688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548.64</f>
        <v>548.64</v>
      </c>
      <c r="P2" t="s">
        <v>8</v>
      </c>
      <c r="Q2" s="10">
        <f>N2+K2+H2</f>
        <v>605.72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0.13044528794291138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4643.47934334807</v>
      </c>
      <c r="D7" s="20">
        <f>(C7*[1]Feuil1!$K$2-C4)/C4</f>
        <v>0.6289769477435404</v>
      </c>
      <c r="E7" s="31">
        <f>C7-C7/(1+D7)</f>
        <v>1792.9298927986192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1434.2195800920263</v>
      </c>
    </row>
    <row r="9" spans="2:20">
      <c r="M9" s="17" t="str">
        <f>IF(C13&gt;C7*Params!F8,B13,"Others")</f>
        <v>BTC</v>
      </c>
      <c r="N9" s="18">
        <f>IF(C13&gt;C7*0.1,C13,C7)</f>
        <v>1348.2431255406245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548.64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269.7635770407324</v>
      </c>
    </row>
    <row r="12" spans="2:20">
      <c r="B12" s="7" t="s">
        <v>19</v>
      </c>
      <c r="C12" s="1">
        <f>[2]ETH!J4</f>
        <v>1434.2195800920263</v>
      </c>
      <c r="D12" s="20">
        <f>C12/$C$7</f>
        <v>0.30886744056406557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1042.6130606746863</v>
      </c>
    </row>
    <row r="13" spans="2:20">
      <c r="B13" s="7" t="s">
        <v>4</v>
      </c>
      <c r="C13" s="1">
        <f>[2]BTC!J4</f>
        <v>1348.2431255406245</v>
      </c>
      <c r="D13" s="20">
        <f t="shared" ref="D13:D55" si="0">C13/$C$7</f>
        <v>0.29035191627847451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548.64</v>
      </c>
      <c r="D14" s="20">
        <f t="shared" si="0"/>
        <v>0.11815278144522039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269.7635770407324</v>
      </c>
      <c r="D15" s="20">
        <f t="shared" si="0"/>
        <v>5.8095138815934907E-2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218.0678830008807</v>
      </c>
      <c r="D16" s="20">
        <f t="shared" si="0"/>
        <v>4.6962173593658771E-2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2.4066005625735232E-2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1.938201795361227E-2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1.3470502477760526E-2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1.0918536780534912E-2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51.549195706844145</v>
      </c>
      <c r="D21" s="20">
        <f t="shared" si="0"/>
        <v>1.1101415963159174E-2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53.028301453286439</v>
      </c>
      <c r="D22" s="20">
        <f t="shared" si="0"/>
        <v>1.1419949897968459E-2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47.984453020004594</v>
      </c>
      <c r="D23" s="20">
        <f t="shared" si="0"/>
        <v>1.0333728110311038E-2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42.763791485159743</v>
      </c>
      <c r="D24" s="20">
        <f t="shared" si="0"/>
        <v>9.2094286036655294E-3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41.016555583367044</v>
      </c>
      <c r="D25" s="20">
        <f t="shared" si="0"/>
        <v>8.8331512968017282E-3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34.828606260471915</v>
      </c>
      <c r="D26" s="20">
        <f t="shared" si="0"/>
        <v>7.5005407982195477E-3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19.852882754951711</v>
      </c>
      <c r="D27" s="20">
        <f t="shared" si="0"/>
        <v>4.2754325554159277E-3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20.466270425803746</v>
      </c>
      <c r="D28" s="20">
        <f t="shared" si="0"/>
        <v>4.4075291204045781E-3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18.55955559897896</v>
      </c>
      <c r="D29" s="20">
        <f t="shared" si="0"/>
        <v>3.9969071092275038E-3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17.392103895305688</v>
      </c>
      <c r="D30" s="20">
        <f t="shared" si="0"/>
        <v>3.7454896661100524E-3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15.989037788871739</v>
      </c>
      <c r="D31" s="20">
        <f t="shared" si="0"/>
        <v>3.443331305387745E-3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13.643760425887073</v>
      </c>
      <c r="D32" s="20">
        <f t="shared" si="0"/>
        <v>2.9382623281036424E-3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13.362470936895653</v>
      </c>
      <c r="D33" s="20">
        <f t="shared" si="0"/>
        <v>2.8776850178170409E-3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12.623478301530227</v>
      </c>
      <c r="D34" s="20">
        <f t="shared" si="0"/>
        <v>2.7185387008588197E-3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11.47312854502878</v>
      </c>
      <c r="D35" s="20">
        <f t="shared" si="0"/>
        <v>2.4708042604872135E-3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11.461356721793141</v>
      </c>
      <c r="D36" s="20">
        <f t="shared" si="0"/>
        <v>2.4682691306061036E-3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2.2612354279214313E-3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10.122728411909943</v>
      </c>
      <c r="D38" s="20">
        <f t="shared" si="0"/>
        <v>2.1799878202131058E-3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8.7283920570856495</v>
      </c>
      <c r="D39" s="20">
        <f t="shared" si="0"/>
        <v>1.8797094617400087E-3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1.3739697171560696E-3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5.8154722255415967</v>
      </c>
      <c r="D41" s="20">
        <f t="shared" si="0"/>
        <v>1.2523954120464524E-3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5.3430516949802103</v>
      </c>
      <c r="D42" s="20">
        <f t="shared" si="0"/>
        <v>1.1506569319909433E-3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5.0353430202781011</v>
      </c>
      <c r="D43" s="20">
        <f t="shared" si="0"/>
        <v>1.0843900980180708E-3</v>
      </c>
    </row>
    <row r="44" spans="2:14">
      <c r="B44" s="22" t="s">
        <v>37</v>
      </c>
      <c r="C44" s="9">
        <f>[2]GRT!$J$4</f>
        <v>4.7114155153411934</v>
      </c>
      <c r="D44" s="20">
        <f t="shared" si="0"/>
        <v>1.0146304456141156E-3</v>
      </c>
    </row>
    <row r="45" spans="2:14">
      <c r="B45" s="22" t="s">
        <v>56</v>
      </c>
      <c r="C45" s="9">
        <f>[2]SHIB!$J$4</f>
        <v>4.3347896271993802</v>
      </c>
      <c r="D45" s="20">
        <f t="shared" si="0"/>
        <v>9.335218931056736E-4</v>
      </c>
    </row>
    <row r="46" spans="2:14">
      <c r="B46" s="22" t="s">
        <v>36</v>
      </c>
      <c r="C46" s="9">
        <f>[2]AMP!$J$4</f>
        <v>3.2840963938292811</v>
      </c>
      <c r="D46" s="20">
        <f t="shared" si="0"/>
        <v>7.0724905851769369E-4</v>
      </c>
    </row>
    <row r="47" spans="2:14">
      <c r="B47" s="22" t="s">
        <v>62</v>
      </c>
      <c r="C47" s="10">
        <f>[2]SEI!$J$4</f>
        <v>2.7812893387376301</v>
      </c>
      <c r="D47" s="20">
        <f t="shared" si="0"/>
        <v>5.9896666552892378E-4</v>
      </c>
    </row>
    <row r="48" spans="2:14">
      <c r="B48" s="22" t="s">
        <v>40</v>
      </c>
      <c r="C48" s="9">
        <f>[2]SHPING!$J$4</f>
        <v>2.5557686128457746</v>
      </c>
      <c r="D48" s="20">
        <f t="shared" si="0"/>
        <v>5.5039947932728362E-4</v>
      </c>
    </row>
    <row r="49" spans="2:4">
      <c r="B49" s="7" t="s">
        <v>25</v>
      </c>
      <c r="C49" s="1">
        <f>[2]POLIS!J4</f>
        <v>2.5527123328791004</v>
      </c>
      <c r="D49" s="20">
        <f t="shared" si="0"/>
        <v>5.4974129184744646E-4</v>
      </c>
    </row>
    <row r="50" spans="2:4">
      <c r="B50" s="22" t="s">
        <v>64</v>
      </c>
      <c r="C50" s="10">
        <f>[2]ACE!$J$4</f>
        <v>2.4902077331439312</v>
      </c>
      <c r="D50" s="20">
        <f t="shared" si="0"/>
        <v>5.3628056657799761E-4</v>
      </c>
    </row>
    <row r="51" spans="2:4">
      <c r="B51" s="7" t="s">
        <v>28</v>
      </c>
      <c r="C51" s="1">
        <f>[2]ATLAS!O47</f>
        <v>2.3996358254514654</v>
      </c>
      <c r="D51" s="20">
        <f t="shared" si="0"/>
        <v>5.1677538501146111E-4</v>
      </c>
    </row>
    <row r="52" spans="2:4">
      <c r="B52" s="22" t="s">
        <v>50</v>
      </c>
      <c r="C52" s="9">
        <f>[2]KAVA!$J$4</f>
        <v>2.2791955393819263</v>
      </c>
      <c r="D52" s="20">
        <f t="shared" si="0"/>
        <v>4.9083787626770547E-4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3.6541426687527101E-4</v>
      </c>
    </row>
    <row r="54" spans="2:4">
      <c r="B54" s="22" t="s">
        <v>63</v>
      </c>
      <c r="C54" s="10">
        <f>[2]MEME!$J$4</f>
        <v>1.5576093966725102</v>
      </c>
      <c r="D54" s="20">
        <f t="shared" si="0"/>
        <v>3.3544014767801961E-4</v>
      </c>
    </row>
    <row r="55" spans="2:4">
      <c r="B55" s="22" t="s">
        <v>43</v>
      </c>
      <c r="C55" s="9">
        <f>[2]TRX!$J$4</f>
        <v>0.98172744434757964</v>
      </c>
      <c r="D55" s="20">
        <f t="shared" si="0"/>
        <v>2.1142065502109642E-4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2024-01-10T22:18:03Z</dcterms:modified>
</cp:coreProperties>
</file>