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Q2"/>
  <c r="T2"/>
  <c r="K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1" l="1"/>
  <c r="C23"/>
  <c r="C49" l="1"/>
  <c r="C22" l="1"/>
  <c r="C26" l="1"/>
  <c r="C29" l="1"/>
  <c r="C32"/>
  <c r="C28"/>
  <c r="C13" l="1"/>
  <c r="C12" l="1"/>
  <c r="C41" l="1"/>
  <c r="C37" l="1"/>
  <c r="C16" l="1"/>
  <c r="C42" l="1"/>
  <c r="C15"/>
  <c r="C38" l="1"/>
  <c r="C40" l="1"/>
  <c r="C27" l="1"/>
  <c r="C17" l="1"/>
  <c r="C43" l="1"/>
  <c r="C20" l="1"/>
  <c r="C7" l="1"/>
  <c r="D20" s="1"/>
  <c r="D40" l="1"/>
  <c r="D29"/>
  <c r="D22"/>
  <c r="D45"/>
  <c r="D30"/>
  <c r="D28"/>
  <c r="D24"/>
  <c r="D14"/>
  <c r="D33"/>
  <c r="D18"/>
  <c r="D46"/>
  <c r="D17"/>
  <c r="D27"/>
  <c r="D32"/>
  <c r="Q3"/>
  <c r="M8"/>
  <c r="D15"/>
  <c r="D19"/>
  <c r="D34"/>
  <c r="D42"/>
  <c r="D43"/>
  <c r="D50"/>
  <c r="D35"/>
  <c r="D36"/>
  <c r="D16"/>
  <c r="D47"/>
  <c r="D13"/>
  <c r="D44"/>
  <c r="D49"/>
  <c r="D21"/>
  <c r="D12"/>
  <c r="D41"/>
  <c r="D26"/>
  <c r="D31"/>
  <c r="N8"/>
  <c r="M9"/>
  <c r="D37"/>
  <c r="N9"/>
  <c r="D23"/>
  <c r="D25"/>
  <c r="D39"/>
  <c r="D7"/>
  <c r="E7" s="1"/>
  <c r="D38"/>
  <c r="D48"/>
  <c r="N10" l="1"/>
  <c r="M10"/>
  <c r="N11" l="1"/>
  <c r="M11"/>
  <c r="N12" l="1"/>
  <c r="M12"/>
  <c r="N13" l="1"/>
  <c r="M13"/>
  <c r="M14" l="1"/>
  <c r="N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<sst xmlns="http://schemas.openxmlformats.org/spreadsheetml/2006/main" count="100" uniqueCount="62">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</sst>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1246.5375068961246</c:v>
                </c:pt>
                <c:pt idx="1">
                  <c:v>1210.7429898298931</c:v>
                </c:pt>
                <c:pt idx="2">
                  <c:v>260.71000000000004</c:v>
                </c:pt>
                <c:pt idx="3">
                  <c:v>232.81549143872198</c:v>
                </c:pt>
                <c:pt idx="4">
                  <c:v>924.85533338039079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1210.7429898298931</v>
          </cell>
        </row>
      </sheetData>
      <sheetData sheetId="1">
        <row r="4">
          <cell r="J4">
            <v>1246.5375068961246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3.6064446768995002</v>
          </cell>
        </row>
      </sheetData>
      <sheetData sheetId="4">
        <row r="47">
          <cell r="M47">
            <v>128.85000000000002</v>
          </cell>
          <cell r="O47">
            <v>1.379724899304712</v>
          </cell>
        </row>
      </sheetData>
      <sheetData sheetId="5">
        <row r="4">
          <cell r="C4">
            <v>-85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46.350121812813782</v>
          </cell>
        </row>
      </sheetData>
      <sheetData sheetId="8">
        <row r="4">
          <cell r="J4">
            <v>9.8614899225919377</v>
          </cell>
        </row>
      </sheetData>
      <sheetData sheetId="9">
        <row r="4">
          <cell r="J4">
            <v>20.118126740394075</v>
          </cell>
        </row>
      </sheetData>
      <sheetData sheetId="10">
        <row r="4">
          <cell r="J4">
            <v>11.963120276729622</v>
          </cell>
        </row>
      </sheetData>
      <sheetData sheetId="11">
        <row r="4">
          <cell r="J4">
            <v>55.522790291393164</v>
          </cell>
        </row>
      </sheetData>
      <sheetData sheetId="12">
        <row r="4">
          <cell r="J4">
            <v>2.5061739958679961</v>
          </cell>
        </row>
      </sheetData>
      <sheetData sheetId="13">
        <row r="4">
          <cell r="J4">
            <v>160.81259986179094</v>
          </cell>
        </row>
      </sheetData>
      <sheetData sheetId="14">
        <row r="4">
          <cell r="J4">
            <v>5.4992532927683193</v>
          </cell>
        </row>
      </sheetData>
      <sheetData sheetId="15">
        <row r="4">
          <cell r="J4">
            <v>39.22478145403003</v>
          </cell>
        </row>
      </sheetData>
      <sheetData sheetId="16">
        <row r="4">
          <cell r="J4">
            <v>6.3411627907621444</v>
          </cell>
        </row>
      </sheetData>
      <sheetData sheetId="17">
        <row r="4">
          <cell r="J4">
            <v>11.37172496397668</v>
          </cell>
        </row>
      </sheetData>
      <sheetData sheetId="18">
        <row r="4">
          <cell r="J4">
            <v>12.992763436432845</v>
          </cell>
        </row>
      </sheetData>
      <sheetData sheetId="19">
        <row r="4">
          <cell r="J4">
            <v>8.507324904462207</v>
          </cell>
        </row>
      </sheetData>
      <sheetData sheetId="20">
        <row r="4">
          <cell r="J4">
            <v>12.268391006005796</v>
          </cell>
        </row>
      </sheetData>
      <sheetData sheetId="21">
        <row r="4">
          <cell r="J4">
            <v>4.5113059032413458</v>
          </cell>
        </row>
      </sheetData>
      <sheetData sheetId="22">
        <row r="4">
          <cell r="J4">
            <v>33.477665833366927</v>
          </cell>
        </row>
      </sheetData>
      <sheetData sheetId="23">
        <row r="4">
          <cell r="J4">
            <v>44.767267474184145</v>
          </cell>
        </row>
      </sheetData>
      <sheetData sheetId="24">
        <row r="4">
          <cell r="J4">
            <v>39.768576965456248</v>
          </cell>
        </row>
      </sheetData>
      <sheetData sheetId="25">
        <row r="4">
          <cell r="J4">
            <v>50.032408012997024</v>
          </cell>
        </row>
      </sheetData>
      <sheetData sheetId="26">
        <row r="4">
          <cell r="J4">
            <v>4.105727779606859</v>
          </cell>
        </row>
      </sheetData>
      <sheetData sheetId="27">
        <row r="4">
          <cell r="J4">
            <v>232.81549143872198</v>
          </cell>
        </row>
      </sheetData>
      <sheetData sheetId="28">
        <row r="4">
          <cell r="J4">
            <v>0.98244719659896096</v>
          </cell>
        </row>
      </sheetData>
      <sheetData sheetId="29">
        <row r="4">
          <cell r="J4">
            <v>11.981030767433108</v>
          </cell>
        </row>
      </sheetData>
      <sheetData sheetId="30">
        <row r="4">
          <cell r="J4">
            <v>19.804733572801812</v>
          </cell>
        </row>
      </sheetData>
      <sheetData sheetId="31">
        <row r="4">
          <cell r="J4">
            <v>4.161629387995311</v>
          </cell>
        </row>
      </sheetData>
      <sheetData sheetId="32">
        <row r="4">
          <cell r="J4">
            <v>2.397231623049243</v>
          </cell>
        </row>
      </sheetData>
      <sheetData sheetId="33">
        <row r="4">
          <cell r="J4">
            <v>2.4979551851943849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f>203.05+16.03+38.5+3.13</f>
        <v>260.71000000000004</v>
      </c>
      <c r="P2" t="s">
        <v>8</v>
      </c>
      <c r="Q2" s="10">
        <f>N2+K2+H2</f>
        <v>300.42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7.695782198097019E-2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3903.6967557928888</v>
      </c>
      <c r="D7" s="20">
        <f>(C7*[1]Feuil1!$K$2-C4)/C4</f>
        <v>0.44001644560122616</v>
      </c>
      <c r="E7" s="31">
        <f>C7-C7/(1+D7)</f>
        <v>1192.8271905754978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1246.5375068961246</v>
      </c>
    </row>
    <row r="9" spans="2:20">
      <c r="M9" s="17" t="str">
        <f>IF(C13&gt;C7*[2]Params!F8,B13,"Others")</f>
        <v>ETH</v>
      </c>
      <c r="N9" s="18">
        <f>IF(C13&gt;C7*0.1,C13,C7)</f>
        <v>1210.7429898298931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260.71000000000004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232.81549143872198</v>
      </c>
    </row>
    <row r="12" spans="2:20">
      <c r="B12" s="7" t="s">
        <v>4</v>
      </c>
      <c r="C12" s="1">
        <f>[2]BTC!J4</f>
        <v>1246.5375068961246</v>
      </c>
      <c r="D12" s="20">
        <f>C12/$C$7</f>
        <v>0.31932232057890403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924.85533338039079</v>
      </c>
    </row>
    <row r="13" spans="2:20">
      <c r="B13" s="7" t="s">
        <v>19</v>
      </c>
      <c r="C13" s="1">
        <f>[2]ETH!J4</f>
        <v>1210.7429898298931</v>
      </c>
      <c r="D13" s="20">
        <f t="shared" ref="D13:D50" si="0">C13/$C$7</f>
        <v>0.31015293081697792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260.71000000000004</v>
      </c>
      <c r="D14" s="20">
        <f t="shared" si="0"/>
        <v>6.6785412984018175E-2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232.81549143872198</v>
      </c>
      <c r="D15" s="20">
        <f t="shared" si="0"/>
        <v>5.963974816774268E-2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160.81259986179094</v>
      </c>
      <c r="D16" s="20">
        <f t="shared" si="0"/>
        <v>4.1194951842289794E-2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128.85000000000002</v>
      </c>
      <c r="D17" s="20">
        <f t="shared" si="0"/>
        <v>3.3007174496531559E-2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85</v>
      </c>
      <c r="D18" s="20">
        <f>C18/$C$7</f>
        <v>2.1774232302717748E-2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1.5836271070047193E-2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55.522790291393164</v>
      </c>
      <c r="D20" s="20">
        <f t="shared" si="0"/>
        <v>1.422313098705737E-2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50.032408012997024</v>
      </c>
      <c r="D21" s="20">
        <f t="shared" si="0"/>
        <v>1.281667382046299E-2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46.350121812813782</v>
      </c>
      <c r="D22" s="20">
        <f t="shared" si="0"/>
        <v>1.1873391995429087E-2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44.767267474184145</v>
      </c>
      <c r="D23" s="20">
        <f t="shared" si="0"/>
        <v>1.1467916253421011E-2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39.768576965456248</v>
      </c>
      <c r="D24" s="20">
        <f t="shared" si="0"/>
        <v>1.0187414508168876E-2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1.0123737183569475E-2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39.22478145403003</v>
      </c>
      <c r="D26" s="20">
        <f t="shared" si="0"/>
        <v>1.0048111804745703E-2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33.477665833366927</v>
      </c>
      <c r="D27" s="20">
        <f t="shared" si="0"/>
        <v>8.5758879153939819E-3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20.118126740394075</v>
      </c>
      <c r="D28" s="20">
        <f t="shared" si="0"/>
        <v>5.1536090016571579E-3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19.804733572801812</v>
      </c>
      <c r="D29" s="20">
        <f t="shared" si="0"/>
        <v>5.073327876560234E-3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12.992763436432845</v>
      </c>
      <c r="D30" s="20">
        <f t="shared" si="0"/>
        <v>3.3283229331664251E-3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12.268391006005796</v>
      </c>
      <c r="D31" s="20">
        <f t="shared" si="0"/>
        <v>3.1427623028863921E-3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11.963120276729622</v>
      </c>
      <c r="D32" s="20">
        <f t="shared" si="0"/>
        <v>3.0645618820101628E-3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11.981030767433108</v>
      </c>
      <c r="D33" s="20">
        <f t="shared" si="0"/>
        <v>3.0691499665423199E-3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11.37172496397668</v>
      </c>
      <c r="D34" s="20">
        <f t="shared" si="0"/>
        <v>2.9130656593910923E-3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9.8614899225919377</v>
      </c>
      <c r="D35" s="20">
        <f t="shared" si="0"/>
        <v>2.5261926167697286E-3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2.3055069496995262E-3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8.507324904462207</v>
      </c>
      <c r="D37" s="20">
        <f t="shared" si="0"/>
        <v>2.1792996322877196E-3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6.3411627907621444</v>
      </c>
      <c r="D38" s="20">
        <f t="shared" si="0"/>
        <v>1.6243994314753519E-3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5.4992532927683193</v>
      </c>
      <c r="D39" s="20">
        <f t="shared" si="0"/>
        <v>1.4087296316261516E-3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4.5113059032413458</v>
      </c>
      <c r="D40" s="20">
        <f t="shared" si="0"/>
        <v>1.1556496791270468E-3</v>
      </c>
    </row>
    <row r="41" spans="2:14">
      <c r="B41" s="22" t="s">
        <v>56</v>
      </c>
      <c r="C41" s="9">
        <f>[2]SHIB!$J$4</f>
        <v>4.105727779606859</v>
      </c>
      <c r="D41" s="20">
        <f t="shared" si="0"/>
        <v>1.0517537699397798E-3</v>
      </c>
    </row>
    <row r="42" spans="2:14">
      <c r="B42" s="22" t="s">
        <v>37</v>
      </c>
      <c r="C42" s="9">
        <f>[2]GRT!$J$4</f>
        <v>4.161629387995311</v>
      </c>
      <c r="D42" s="20">
        <f t="shared" si="0"/>
        <v>1.066073941788553E-3</v>
      </c>
    </row>
    <row r="43" spans="2:14">
      <c r="B43" s="7" t="s">
        <v>28</v>
      </c>
      <c r="C43" s="1">
        <f>[2]ATLAS!O47</f>
        <v>1.379724899304712</v>
      </c>
      <c r="D43" s="20">
        <f t="shared" si="0"/>
        <v>3.5344059378005475E-4</v>
      </c>
    </row>
    <row r="44" spans="2:14">
      <c r="B44" s="7" t="s">
        <v>25</v>
      </c>
      <c r="C44" s="1">
        <f>[2]POLIS!J4</f>
        <v>3.6064446768995002</v>
      </c>
      <c r="D44" s="20">
        <f t="shared" si="0"/>
        <v>9.2385369625540672E-4</v>
      </c>
    </row>
    <row r="45" spans="2:14">
      <c r="B45" s="22" t="s">
        <v>36</v>
      </c>
      <c r="C45" s="9">
        <f>[2]AMP!$J$4</f>
        <v>2.5061739958679961</v>
      </c>
      <c r="D45" s="20">
        <f t="shared" si="0"/>
        <v>6.4200017384776636E-4</v>
      </c>
    </row>
    <row r="46" spans="2:14">
      <c r="B46" s="22" t="s">
        <v>40</v>
      </c>
      <c r="C46" s="9">
        <f>[2]SHPING!$J$4</f>
        <v>2.4979551851943849</v>
      </c>
      <c r="D46" s="20">
        <f t="shared" si="0"/>
        <v>6.3989478216706908E-4</v>
      </c>
    </row>
    <row r="47" spans="2:14">
      <c r="B47" s="22" t="s">
        <v>50</v>
      </c>
      <c r="C47" s="9">
        <f>[2]KAVA!$J$4</f>
        <v>2.397231623049243</v>
      </c>
      <c r="D47" s="20">
        <f t="shared" si="0"/>
        <v>6.1409268521994502E-4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4.3466327077840866E-4</v>
      </c>
    </row>
    <row r="49" spans="2:4">
      <c r="B49" s="22" t="s">
        <v>43</v>
      </c>
      <c r="C49" s="9">
        <f>[2]TRX!$J$4</f>
        <v>0.98244719659896096</v>
      </c>
      <c r="D49" s="20">
        <f t="shared" si="0"/>
        <v>2.5167098216352462E-4</v>
      </c>
    </row>
    <row r="50" spans="2:4">
      <c r="B50" s="7" t="s">
        <v>5</v>
      </c>
      <c r="C50" s="1">
        <f>H$2</f>
        <v>0.19</v>
      </c>
      <c r="D50" s="20">
        <f t="shared" si="0"/>
        <v>4.8671813382545557E-5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2023-12-04T11:45:10Z</dcterms:modified>
</cp:coreProperties>
</file>