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14" l="1"/>
  <c r="C7" l="1"/>
  <c r="D43" l="1"/>
  <c r="D7"/>
  <c r="E7" s="1"/>
  <c r="D16"/>
  <c r="M9"/>
  <c r="D48"/>
  <c r="Q3"/>
  <c r="D36"/>
  <c r="D27"/>
  <c r="D38"/>
  <c r="D37"/>
  <c r="N8"/>
  <c r="D30"/>
  <c r="D19"/>
  <c r="D35"/>
  <c r="D49"/>
  <c r="D50"/>
  <c r="D24"/>
  <c r="D31"/>
  <c r="D25"/>
  <c r="D47"/>
  <c r="D32"/>
  <c r="D20"/>
  <c r="M8"/>
  <c r="D23"/>
  <c r="D28"/>
  <c r="D17"/>
  <c r="D13"/>
  <c r="D18"/>
  <c r="D29"/>
  <c r="D33"/>
  <c r="D41"/>
  <c r="D21"/>
  <c r="D45"/>
  <c r="D12"/>
  <c r="D15"/>
  <c r="D34"/>
  <c r="D39"/>
  <c r="D46"/>
  <c r="D42"/>
  <c r="D44"/>
  <c r="D22"/>
  <c r="N9"/>
  <c r="D26"/>
  <c r="D40"/>
  <c r="D14"/>
  <c r="N10" l="1"/>
  <c r="M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<sst xmlns="http://schemas.openxmlformats.org/spreadsheetml/2006/main" count="97" uniqueCount="60">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</sst>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835.13931579219161</c:v>
                </c:pt>
                <c:pt idx="1">
                  <c:v>754.71482898423642</c:v>
                </c:pt>
                <c:pt idx="2">
                  <c:v>147.39870265502211</c:v>
                </c:pt>
                <c:pt idx="3">
                  <c:v>574.53623855652756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835.13931579219161</v>
          </cell>
        </row>
      </sheetData>
      <sheetData sheetId="1">
        <row r="4">
          <cell r="J4">
            <v>754.71482898423642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0.74641095177305161</v>
          </cell>
        </row>
      </sheetData>
      <sheetData sheetId="4">
        <row r="46">
          <cell r="M46">
            <v>70.349999999999994</v>
          </cell>
          <cell r="O46">
            <v>1.1915491295365452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25.173868845337626</v>
          </cell>
        </row>
      </sheetData>
      <sheetData sheetId="8">
        <row r="4">
          <cell r="J4">
            <v>5.8070735238167845</v>
          </cell>
        </row>
      </sheetData>
      <sheetData sheetId="9">
        <row r="4">
          <cell r="J4">
            <v>11.785706685446378</v>
          </cell>
        </row>
      </sheetData>
      <sheetData sheetId="10">
        <row r="4">
          <cell r="J4">
            <v>8.1436004082061597</v>
          </cell>
        </row>
      </sheetData>
      <sheetData sheetId="11">
        <row r="4">
          <cell r="J4">
            <v>26.091872844272469</v>
          </cell>
        </row>
      </sheetData>
      <sheetData sheetId="12">
        <row r="4">
          <cell r="J4">
            <v>1.6638261306998527</v>
          </cell>
        </row>
      </sheetData>
      <sheetData sheetId="13">
        <row r="4">
          <cell r="J4">
            <v>126.23776667475553</v>
          </cell>
        </row>
      </sheetData>
      <sheetData sheetId="14">
        <row r="4">
          <cell r="J4">
            <v>3.7720621388387996</v>
          </cell>
        </row>
      </sheetData>
      <sheetData sheetId="15">
        <row r="4">
          <cell r="J4">
            <v>25.168672201318358</v>
          </cell>
        </row>
      </sheetData>
      <sheetData sheetId="16">
        <row r="4">
          <cell r="J4">
            <v>2.9301747259188939</v>
          </cell>
        </row>
      </sheetData>
      <sheetData sheetId="17">
        <row r="4">
          <cell r="J4">
            <v>5.3251370667169811</v>
          </cell>
        </row>
      </sheetData>
      <sheetData sheetId="18">
        <row r="4">
          <cell r="J4">
            <v>6.8284575210112584</v>
          </cell>
        </row>
      </sheetData>
      <sheetData sheetId="19">
        <row r="4">
          <cell r="J4">
            <v>7.4567674433228897</v>
          </cell>
        </row>
      </sheetData>
      <sheetData sheetId="20">
        <row r="4">
          <cell r="J4">
            <v>10.008367714721286</v>
          </cell>
        </row>
      </sheetData>
      <sheetData sheetId="21">
        <row r="4">
          <cell r="J4">
            <v>1.0497687466154271</v>
          </cell>
        </row>
      </sheetData>
      <sheetData sheetId="22">
        <row r="4">
          <cell r="J4">
            <v>20.259962846290296</v>
          </cell>
        </row>
      </sheetData>
      <sheetData sheetId="23">
        <row r="4">
          <cell r="J4">
            <v>25.766266614075001</v>
          </cell>
        </row>
      </sheetData>
      <sheetData sheetId="24">
        <row r="4">
          <cell r="J4">
            <v>20.635704880971886</v>
          </cell>
        </row>
      </sheetData>
      <sheetData sheetId="25">
        <row r="4">
          <cell r="J4">
            <v>23.578305029485488</v>
          </cell>
        </row>
      </sheetData>
      <sheetData sheetId="26">
        <row r="4">
          <cell r="J4">
            <v>3.2385424549835626</v>
          </cell>
        </row>
      </sheetData>
      <sheetData sheetId="27">
        <row r="4">
          <cell r="J4">
            <v>147.39870265502211</v>
          </cell>
        </row>
      </sheetData>
      <sheetData sheetId="28">
        <row r="4">
          <cell r="J4">
            <v>0.72576922859372284</v>
          </cell>
        </row>
      </sheetData>
      <sheetData sheetId="29">
        <row r="4">
          <cell r="J4">
            <v>7.135585632709823</v>
          </cell>
        </row>
      </sheetData>
      <sheetData sheetId="30">
        <row r="4">
          <cell r="J4">
            <v>16.941060485230526</v>
          </cell>
        </row>
      </sheetData>
      <sheetData sheetId="31">
        <row r="4">
          <cell r="J4">
            <v>3.439552214780536</v>
          </cell>
        </row>
      </sheetData>
      <sheetData sheetId="32">
        <row r="4">
          <cell r="J4">
            <v>1.8811567942604352</v>
          </cell>
        </row>
      </sheetData>
      <sheetData sheetId="33">
        <row r="4">
          <cell r="J4">
            <v>3.5497420511977449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1.7361480276912093E-2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2333.9023720163377</v>
      </c>
      <c r="D7" s="20">
        <f>(C7*[1]Feuil1!$K$2-C4)/C4</f>
        <v>-0.1128441275961289</v>
      </c>
      <c r="E7" s="31">
        <f>C7-C7/(1+D7)</f>
        <v>-296.86685875289322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835.13931579219161</v>
      </c>
    </row>
    <row r="9" spans="2:20">
      <c r="M9" s="17" t="str">
        <f>IF(C13&gt;C7*[2]Params!F8,B13,"Others")</f>
        <v>BTC</v>
      </c>
      <c r="N9" s="18">
        <f>IF(C13&gt;C7*0.1,C13,C7)</f>
        <v>754.71482898423642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147.39870265502211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574.53623855652756</v>
      </c>
    </row>
    <row r="12" spans="2:20">
      <c r="B12" s="7" t="s">
        <v>19</v>
      </c>
      <c r="C12" s="1">
        <f>[2]ETH!J4</f>
        <v>835.13931579219161</v>
      </c>
      <c r="D12" s="20">
        <f>C12/$C$7</f>
        <v>0.35782958439289231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754.71482898423642</v>
      </c>
      <c r="D13" s="20">
        <f t="shared" ref="D13:D50" si="0">C13/$C$7</f>
        <v>0.32337035089098976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147.39870265502211</v>
      </c>
      <c r="D14" s="20">
        <f t="shared" si="0"/>
        <v>6.3155470606801489E-2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126.23776667475553</v>
      </c>
      <c r="D15" s="20">
        <f t="shared" si="0"/>
        <v>5.408870918867717E-2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3.0142649000018899E-2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2.9628488675924762E-2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26.091872844272469</v>
      </c>
      <c r="D18" s="20">
        <f>C18/$C$7</f>
        <v>1.1179504831528499E-2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25.766266614075001</v>
      </c>
      <c r="D19" s="20">
        <f>C19/$C$7</f>
        <v>1.1039993327490663E-2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25.168672201318358</v>
      </c>
      <c r="D20" s="20">
        <f t="shared" si="0"/>
        <v>1.0783943880040829E-2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25.173868845337626</v>
      </c>
      <c r="D21" s="20">
        <f t="shared" si="0"/>
        <v>1.0786170470185119E-2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23.578305029485488</v>
      </c>
      <c r="D22" s="20">
        <f t="shared" si="0"/>
        <v>1.0102524129625605E-2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20.259962846290296</v>
      </c>
      <c r="D23" s="20">
        <f t="shared" si="0"/>
        <v>8.6807242193198617E-3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20.635704880971886</v>
      </c>
      <c r="D24" s="20">
        <f t="shared" si="0"/>
        <v>8.8417172579262591E-3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5.570070177686506E-3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16.941060485230526</v>
      </c>
      <c r="D26" s="20">
        <f t="shared" si="0"/>
        <v>7.2586842913204492E-3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11.785706685446378</v>
      </c>
      <c r="D27" s="20">
        <f t="shared" si="0"/>
        <v>5.0497856408896419E-3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6.1442158729249612E-3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5.4158220804582649E-3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5.8014423235288682E-3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10.008367714721286</v>
      </c>
      <c r="D31" s="20">
        <f t="shared" si="0"/>
        <v>4.288254656545345E-3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8.1436004082061597</v>
      </c>
      <c r="D32" s="20">
        <f t="shared" si="0"/>
        <v>3.489263520980368E-3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7.135585632709823</v>
      </c>
      <c r="D33" s="20">
        <f t="shared" si="0"/>
        <v>3.0573625179296372E-3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7.4567674433228897</v>
      </c>
      <c r="D34" s="20">
        <f t="shared" si="0"/>
        <v>3.1949783044612676E-3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6.8284575210112584</v>
      </c>
      <c r="D35" s="20">
        <f t="shared" si="0"/>
        <v>2.9257682767218412E-3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5.8070735238167845</v>
      </c>
      <c r="D36" s="20">
        <f t="shared" si="0"/>
        <v>2.488139004203443E-3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5.3251370667169811</v>
      </c>
      <c r="D37" s="20">
        <f t="shared" si="0"/>
        <v>2.2816451667240964E-3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2.3137214584236258E-3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3.7720621388387996</v>
      </c>
      <c r="D39" s="20">
        <f t="shared" si="0"/>
        <v>1.6162039098404904E-3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3.439552214780536</v>
      </c>
      <c r="D40" s="20">
        <f t="shared" si="0"/>
        <v>1.4737344012418949E-3</v>
      </c>
    </row>
    <row r="41" spans="2:14">
      <c r="B41" s="22" t="s">
        <v>56</v>
      </c>
      <c r="C41" s="9">
        <f>[2]SHIB!$J$4</f>
        <v>3.2385424549835626</v>
      </c>
      <c r="D41" s="20">
        <f t="shared" si="0"/>
        <v>1.3876083652058144E-3</v>
      </c>
    </row>
    <row r="42" spans="2:14">
      <c r="B42" s="22" t="s">
        <v>33</v>
      </c>
      <c r="C42" s="1">
        <f>[2]EGLD!$J$4</f>
        <v>2.9301747259188939</v>
      </c>
      <c r="D42" s="20">
        <f t="shared" si="0"/>
        <v>1.255482988942428E-3</v>
      </c>
    </row>
    <row r="43" spans="2:14">
      <c r="B43" s="22" t="s">
        <v>50</v>
      </c>
      <c r="C43" s="9">
        <f>[2]KAVA!$J$4</f>
        <v>1.8811567942604352</v>
      </c>
      <c r="D43" s="20">
        <f t="shared" si="0"/>
        <v>8.0601348917403077E-4</v>
      </c>
    </row>
    <row r="44" spans="2:14">
      <c r="B44" s="22" t="s">
        <v>36</v>
      </c>
      <c r="C44" s="9">
        <f>[2]AMP!$J$4</f>
        <v>1.6638261306998527</v>
      </c>
      <c r="D44" s="20">
        <f t="shared" si="0"/>
        <v>7.128944854974447E-4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7.2701995608071739E-4</v>
      </c>
    </row>
    <row r="46" spans="2:14">
      <c r="B46" s="22" t="s">
        <v>40</v>
      </c>
      <c r="C46" s="9">
        <f>[2]SHPING!$J$4</f>
        <v>3.5497420511977449</v>
      </c>
      <c r="D46" s="20">
        <f t="shared" si="0"/>
        <v>1.5209471029120219E-3</v>
      </c>
    </row>
    <row r="47" spans="2:14">
      <c r="B47" s="22" t="s">
        <v>23</v>
      </c>
      <c r="C47" s="9">
        <f>[2]LUNA!J4</f>
        <v>1.0497687466154271</v>
      </c>
      <c r="D47" s="20">
        <f t="shared" si="0"/>
        <v>4.4979119915307175E-4</v>
      </c>
    </row>
    <row r="48" spans="2:14">
      <c r="B48" s="7" t="s">
        <v>28</v>
      </c>
      <c r="C48" s="1">
        <f>[2]ATLAS!O46</f>
        <v>1.1915491295365452</v>
      </c>
      <c r="D48" s="20">
        <f t="shared" si="0"/>
        <v>5.1053940551383276E-4</v>
      </c>
    </row>
    <row r="49" spans="2:4">
      <c r="B49" s="7" t="s">
        <v>25</v>
      </c>
      <c r="C49" s="1">
        <f>[2]POLIS!J4</f>
        <v>0.74641095177305161</v>
      </c>
      <c r="D49" s="20">
        <f t="shared" si="0"/>
        <v>3.1981241405920581E-4</v>
      </c>
    </row>
    <row r="50" spans="2:4">
      <c r="B50" s="22" t="s">
        <v>43</v>
      </c>
      <c r="C50" s="9">
        <f>[2]TRX!$J$4</f>
        <v>0.72576922859372284</v>
      </c>
      <c r="D50" s="20">
        <f t="shared" si="0"/>
        <v>3.1096811815941818E-4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2023-09-10T20:32:39Z</dcterms:modified>
</cp:coreProperties>
</file>