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l="1"/>
  <c r="T2"/>
  <c r="C26" i="2" l="1"/>
  <c r="C35" i="1" l="1"/>
  <c r="C4"/>
  <c r="C38"/>
  <c r="C26"/>
  <c r="Q2" l="1"/>
  <c r="C47" l="1"/>
  <c r="C45" l="1"/>
  <c r="C43" l="1"/>
  <c r="C46"/>
  <c r="C28"/>
  <c r="C17"/>
  <c r="C49" l="1"/>
  <c r="C16" l="1"/>
  <c r="C44" l="1"/>
  <c r="C39" l="1"/>
  <c r="C34" l="1"/>
  <c r="C42"/>
  <c r="C24"/>
  <c r="C48"/>
  <c r="C31"/>
  <c r="C15"/>
  <c r="C21"/>
  <c r="C30"/>
  <c r="C33" l="1"/>
  <c r="C50"/>
  <c r="C37"/>
  <c r="C41"/>
  <c r="C32"/>
  <c r="C36"/>
  <c r="C20"/>
  <c r="C25"/>
  <c r="C18"/>
  <c r="C40" l="1"/>
  <c r="C19"/>
  <c r="C23" l="1"/>
  <c r="C13" l="1"/>
  <c r="C12"/>
  <c r="C22" l="1"/>
  <c r="C29" l="1"/>
  <c r="C14" l="1"/>
  <c r="C7" l="1"/>
  <c r="N8" l="1"/>
  <c r="D17"/>
  <c r="D38"/>
  <c r="M9"/>
  <c r="D21"/>
  <c r="D25"/>
  <c r="D13"/>
  <c r="D33"/>
  <c r="D19"/>
  <c r="D7"/>
  <c r="E7" s="1"/>
  <c r="D34"/>
  <c r="D45"/>
  <c r="Q3"/>
  <c r="D43"/>
  <c r="D15"/>
  <c r="D23"/>
  <c r="D29"/>
  <c r="N9"/>
  <c r="D46"/>
  <c r="D32"/>
  <c r="D30"/>
  <c r="D39"/>
  <c r="D37"/>
  <c r="D40"/>
  <c r="D28"/>
  <c r="D50"/>
  <c r="D16"/>
  <c r="D42"/>
  <c r="D35"/>
  <c r="D26"/>
  <c r="D41"/>
  <c r="D47"/>
  <c r="D49"/>
  <c r="D36"/>
  <c r="D31"/>
  <c r="D24"/>
  <c r="D27"/>
  <c r="D44"/>
  <c r="D20"/>
  <c r="D48"/>
  <c r="D22"/>
  <c r="D18"/>
  <c r="M8"/>
  <c r="D12"/>
  <c r="D14"/>
  <c r="N10" l="1"/>
  <c r="M10"/>
  <c r="N11" l="1"/>
  <c r="M11"/>
  <c r="M12" l="1"/>
  <c r="N12"/>
  <c r="M13" l="1"/>
  <c r="N13"/>
  <c r="M14" l="1"/>
  <c r="N14"/>
  <c r="M15" l="1"/>
  <c r="N15"/>
  <c r="N16" l="1"/>
  <c r="M16"/>
  <c r="M17" l="1"/>
  <c r="N17"/>
  <c r="M18" l="1"/>
  <c r="N18"/>
  <c r="N19" l="1"/>
  <c r="M19"/>
  <c r="M20" l="1"/>
  <c r="N20"/>
  <c r="M21" l="1"/>
  <c r="M22" s="1"/>
  <c r="N2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<sst xmlns="http://schemas.openxmlformats.org/spreadsheetml/2006/main" count="100" uniqueCount="61">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</sst>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993.597253950197</c:v>
                </c:pt>
                <c:pt idx="1">
                  <c:v>932.9019227916184</c:v>
                </c:pt>
                <c:pt idx="2">
                  <c:v>177.80498948769238</c:v>
                </c:pt>
                <c:pt idx="3">
                  <c:v>748.45145031592074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932.9019227916184</v>
          </cell>
        </row>
      </sheetData>
      <sheetData sheetId="1">
        <row r="4">
          <cell r="J4">
            <v>993.597253950197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0.90640452309753938</v>
          </cell>
        </row>
      </sheetData>
      <sheetData sheetId="4">
        <row r="46">
          <cell r="M46">
            <v>82.26</v>
          </cell>
          <cell r="O46">
            <v>2.0619240308181137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29.87907329712964</v>
          </cell>
        </row>
      </sheetData>
      <sheetData sheetId="8">
        <row r="4">
          <cell r="J4">
            <v>6.2610649314625908</v>
          </cell>
        </row>
      </sheetData>
      <sheetData sheetId="9">
        <row r="4">
          <cell r="J4">
            <v>13.537212483900689</v>
          </cell>
        </row>
      </sheetData>
      <sheetData sheetId="10">
        <row r="4">
          <cell r="J4">
            <v>8.4479029812407802</v>
          </cell>
        </row>
      </sheetData>
      <sheetData sheetId="11">
        <row r="4">
          <cell r="J4">
            <v>30.630421030066049</v>
          </cell>
        </row>
      </sheetData>
      <sheetData sheetId="12">
        <row r="4">
          <cell r="J4">
            <v>1.4699983576555946</v>
          </cell>
        </row>
      </sheetData>
      <sheetData sheetId="13">
        <row r="4">
          <cell r="J4">
            <v>144.80962249188516</v>
          </cell>
        </row>
      </sheetData>
      <sheetData sheetId="14">
        <row r="4">
          <cell r="J4">
            <v>4.056866106525824</v>
          </cell>
        </row>
      </sheetData>
      <sheetData sheetId="15">
        <row r="4">
          <cell r="J4">
            <v>27.180960976116804</v>
          </cell>
        </row>
      </sheetData>
      <sheetData sheetId="16">
        <row r="4">
          <cell r="J4">
            <v>3.5495797480613338</v>
          </cell>
        </row>
      </sheetData>
      <sheetData sheetId="17">
        <row r="4">
          <cell r="J4">
            <v>7.0130491307813179</v>
          </cell>
        </row>
      </sheetData>
      <sheetData sheetId="18">
        <row r="4">
          <cell r="J4">
            <v>9.0155976258107682</v>
          </cell>
        </row>
      </sheetData>
      <sheetData sheetId="19">
        <row r="4">
          <cell r="J4">
            <v>10.310410087627144</v>
          </cell>
        </row>
      </sheetData>
      <sheetData sheetId="20">
        <row r="4">
          <cell r="J4">
            <v>11.18718559044</v>
          </cell>
        </row>
      </sheetData>
      <sheetData sheetId="21">
        <row r="4">
          <cell r="J4">
            <v>1.1226504736117899</v>
          </cell>
        </row>
      </sheetData>
      <sheetData sheetId="22">
        <row r="4">
          <cell r="J4">
            <v>20.466621175825043</v>
          </cell>
        </row>
      </sheetData>
      <sheetData sheetId="23">
        <row r="4">
          <cell r="J4">
            <v>32.478847488659582</v>
          </cell>
        </row>
      </sheetData>
      <sheetData sheetId="24">
        <row r="4">
          <cell r="J4">
            <v>38.481149009257891</v>
          </cell>
        </row>
      </sheetData>
      <sheetData sheetId="25">
        <row r="4">
          <cell r="J4">
            <v>24.990283377527277</v>
          </cell>
        </row>
      </sheetData>
      <sheetData sheetId="26">
        <row r="4">
          <cell r="J4">
            <v>3.2303152648685782</v>
          </cell>
        </row>
      </sheetData>
      <sheetData sheetId="27">
        <row r="4">
          <cell r="J4">
            <v>177.80498948769238</v>
          </cell>
        </row>
      </sheetData>
      <sheetData sheetId="28">
        <row r="4">
          <cell r="J4">
            <v>0.8582301768152224</v>
          </cell>
        </row>
      </sheetData>
      <sheetData sheetId="29">
        <row r="4">
          <cell r="J4">
            <v>7.5527957722880217</v>
          </cell>
        </row>
      </sheetData>
      <sheetData sheetId="30">
        <row r="4">
          <cell r="J4">
            <v>17.191187660761596</v>
          </cell>
        </row>
      </sheetData>
      <sheetData sheetId="31">
        <row r="4">
          <cell r="J4">
            <v>5.0188425551404583</v>
          </cell>
        </row>
      </sheetData>
      <sheetData sheetId="32">
        <row r="4">
          <cell r="J4">
            <v>1.8148158923588402</v>
          </cell>
        </row>
      </sheetData>
      <sheetData sheetId="33">
        <row r="4">
          <cell r="J4">
            <v>2.3756617403417501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7</v>
      </c>
      <c r="N2" s="9">
        <f>6.77922265+65.3</f>
        <v>72.079222649999991</v>
      </c>
      <c r="P2" t="s">
        <v>8</v>
      </c>
      <c r="Q2" s="10">
        <f>N2+K2+H2</f>
        <v>134.18922264999998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4.6659924200253548E-2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2875.8988564595825</v>
      </c>
      <c r="D7" s="20">
        <f>(C7*[1]Feuil1!$K$2-C4)/C4</f>
        <v>4.9345613223023325E-2</v>
      </c>
      <c r="E7" s="31">
        <f>C7-C7/(1+D7)</f>
        <v>135.23951580024186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993.597253950197</v>
      </c>
    </row>
    <row r="9" spans="2:20">
      <c r="M9" s="17" t="str">
        <f>IF(C13&gt;C7*[2]Params!F8,B13,"Others")</f>
        <v>ETH</v>
      </c>
      <c r="N9" s="18">
        <f>IF(C13&gt;C7*0.1,C13,C7)</f>
        <v>932.9019227916184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177.80498948769238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748.45145031592074</v>
      </c>
    </row>
    <row r="12" spans="2:20">
      <c r="B12" s="7" t="s">
        <v>4</v>
      </c>
      <c r="C12" s="1">
        <f>[2]BTC!J4</f>
        <v>993.597253950197</v>
      </c>
      <c r="D12" s="20">
        <f>C12/$C$7</f>
        <v>0.34549102855911262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932.9019227916184</v>
      </c>
      <c r="D13" s="20">
        <f t="shared" ref="D13:D50" si="0">C13/$C$7</f>
        <v>0.32438620735782098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177.80498948769238</v>
      </c>
      <c r="D14" s="20">
        <f t="shared" si="0"/>
        <v>6.1825884136475447E-2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144.80962249188516</v>
      </c>
      <c r="D15" s="20">
        <f t="shared" si="0"/>
        <v>5.0352821750537909E-2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82.26</v>
      </c>
      <c r="D16" s="20">
        <f t="shared" si="0"/>
        <v>2.8603231235074585E-2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2.404465645399231E-2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57</v>
      </c>
      <c r="C18" s="9">
        <f>[2]MINA!$J$4</f>
        <v>38.481149009257891</v>
      </c>
      <c r="D18" s="20">
        <f>C18/$C$7</f>
        <v>1.3380564105314425E-2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32.478847488659582</v>
      </c>
      <c r="D19" s="20">
        <f>C19/$C$7</f>
        <v>1.1293459578979472E-2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29.87907329712964</v>
      </c>
      <c r="D20" s="20">
        <f t="shared" si="0"/>
        <v>1.0389472922532717E-2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30.630421030066049</v>
      </c>
      <c r="D21" s="20">
        <f t="shared" si="0"/>
        <v>1.0650729583645399E-2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41</v>
      </c>
      <c r="C22" s="1">
        <f>[2]XRP!$J$4</f>
        <v>17.191187660761596</v>
      </c>
      <c r="D22" s="20">
        <f t="shared" si="0"/>
        <v>5.9776746397559545E-3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27.180960976116804</v>
      </c>
      <c r="D23" s="20">
        <f t="shared" si="0"/>
        <v>9.4512923898785253E-3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24.990283377527277</v>
      </c>
      <c r="D24" s="20">
        <f t="shared" si="0"/>
        <v>8.6895557266891965E-3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20.466621175825043</v>
      </c>
      <c r="D25" s="20">
        <f t="shared" si="0"/>
        <v>7.1165997823097217E-3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6</v>
      </c>
      <c r="C26" s="1">
        <f>$K$2</f>
        <v>16.97</v>
      </c>
      <c r="D26" s="20">
        <f t="shared" si="0"/>
        <v>5.9007638470607296E-3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45.14</v>
      </c>
      <c r="D27" s="20">
        <f t="shared" si="0"/>
        <v>1.5695962289706621E-2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13</v>
      </c>
      <c r="D28" s="20">
        <f t="shared" si="0"/>
        <v>4.5203258698756328E-3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54</v>
      </c>
      <c r="C29" s="9">
        <f>[2]LINK!$J$4</f>
        <v>10.310410087627144</v>
      </c>
      <c r="D29" s="20">
        <f t="shared" si="0"/>
        <v>3.5851087267790515E-3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48</v>
      </c>
      <c r="C30" s="9">
        <f>[2]APE!$J$4</f>
        <v>13.537212483900689</v>
      </c>
      <c r="D30" s="20">
        <f t="shared" si="0"/>
        <v>4.7071239843830505E-3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11.18718559044</v>
      </c>
      <c r="D31" s="20">
        <f t="shared" si="0"/>
        <v>3.8899788027358341E-3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8.4479029812407802</v>
      </c>
      <c r="D32" s="20">
        <f t="shared" si="0"/>
        <v>2.9374826455617065E-3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9.0155976258107682</v>
      </c>
      <c r="D33" s="20">
        <f t="shared" si="0"/>
        <v>3.1348799369493655E-3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7.5527957722880217</v>
      </c>
      <c r="D34" s="20">
        <f t="shared" si="0"/>
        <v>2.626238316873912E-3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72.079222649999991</v>
      </c>
      <c r="D35" s="20">
        <f t="shared" si="0"/>
        <v>2.5063198063486201E-2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6.2610649314625908</v>
      </c>
      <c r="D36" s="20">
        <f t="shared" si="0"/>
        <v>2.1770810602047275E-3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7.0130491307813179</v>
      </c>
      <c r="D37" s="20">
        <f t="shared" si="0"/>
        <v>2.4385590317368934E-3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1.8776738228714169E-3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5.0188425551404583</v>
      </c>
      <c r="D39" s="20">
        <f t="shared" si="0"/>
        <v>1.745138756833395E-3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4.056866106525824</v>
      </c>
      <c r="D40" s="20">
        <f t="shared" si="0"/>
        <v>1.410642831688486E-3</v>
      </c>
    </row>
    <row r="41" spans="2:14">
      <c r="B41" s="22" t="s">
        <v>33</v>
      </c>
      <c r="C41" s="1">
        <f>[2]EGLD!$J$4</f>
        <v>3.5495797480613338</v>
      </c>
      <c r="D41" s="20">
        <f t="shared" si="0"/>
        <v>1.2342505509498676E-3</v>
      </c>
    </row>
    <row r="42" spans="2:14">
      <c r="B42" s="22" t="s">
        <v>56</v>
      </c>
      <c r="C42" s="9">
        <f>[2]SHIB!$J$4</f>
        <v>3.2303152648685782</v>
      </c>
      <c r="D42" s="20">
        <f t="shared" si="0"/>
        <v>1.1232367430491993E-3</v>
      </c>
    </row>
    <row r="43" spans="2:14">
      <c r="B43" s="22" t="s">
        <v>40</v>
      </c>
      <c r="C43" s="9">
        <f>[2]SHPING!$J$4</f>
        <v>2.3756617403417501</v>
      </c>
      <c r="D43" s="20">
        <f t="shared" si="0"/>
        <v>8.2605886330312166E-4</v>
      </c>
    </row>
    <row r="44" spans="2:14">
      <c r="B44" s="7" t="s">
        <v>28</v>
      </c>
      <c r="C44" s="1">
        <f>[2]ATLAS!O46</f>
        <v>2.0619240308181137</v>
      </c>
      <c r="D44" s="20">
        <f t="shared" si="0"/>
        <v>7.1696681063272011E-4</v>
      </c>
    </row>
    <row r="45" spans="2:14">
      <c r="B45" s="22" t="s">
        <v>50</v>
      </c>
      <c r="C45" s="9">
        <f>[2]KAVA!$J$4</f>
        <v>1.8148158923588402</v>
      </c>
      <c r="D45" s="20">
        <f t="shared" si="0"/>
        <v>6.3104301748393061E-4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5.9000461583995432E-4</v>
      </c>
    </row>
    <row r="47" spans="2:14">
      <c r="B47" s="22" t="s">
        <v>36</v>
      </c>
      <c r="C47" s="9">
        <f>[2]AMP!$J$4</f>
        <v>1.4699983576555946</v>
      </c>
      <c r="D47" s="20">
        <f t="shared" si="0"/>
        <v>5.1114396959886749E-4</v>
      </c>
    </row>
    <row r="48" spans="2:14">
      <c r="B48" s="22" t="s">
        <v>23</v>
      </c>
      <c r="C48" s="9">
        <f>[2]LUNA!J4</f>
        <v>1.1226504736117899</v>
      </c>
      <c r="D48" s="20">
        <f t="shared" si="0"/>
        <v>3.9036507528426964E-4</v>
      </c>
    </row>
    <row r="49" spans="2:4">
      <c r="B49" s="7" t="s">
        <v>25</v>
      </c>
      <c r="C49" s="1">
        <f>[2]POLIS!J4</f>
        <v>0.90640452309753938</v>
      </c>
      <c r="D49" s="20">
        <f t="shared" si="0"/>
        <v>3.1517260110231485E-4</v>
      </c>
    </row>
    <row r="50" spans="2:4">
      <c r="B50" s="22" t="s">
        <v>43</v>
      </c>
      <c r="C50" s="9">
        <f>[2]TRX!$J$4</f>
        <v>0.8582301768152224</v>
      </c>
      <c r="D50" s="20">
        <f t="shared" si="0"/>
        <v>2.9842154388967602E-4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2023-10-24T22:10:54Z</dcterms:modified>
</cp:coreProperties>
</file>