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<sst xmlns="http://schemas.openxmlformats.org/spreadsheetml/2006/main" count="107" uniqueCount="67">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</sst>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1274.1753369353401</c:v>
                </c:pt>
                <c:pt idx="1">
                  <c:v>1292.8160610259204</c:v>
                </c:pt>
                <c:pt idx="2">
                  <c:v>363.44</c:v>
                </c:pt>
                <c:pt idx="3">
                  <c:v>359.87667381214015</c:v>
                </c:pt>
                <c:pt idx="4">
                  <c:v>1057.0035498076641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1292.8160610259204</v>
          </cell>
        </row>
      </sheetData>
      <sheetData sheetId="1">
        <row r="4">
          <cell r="J4">
            <v>1274.1753369353401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3.3147938005888036</v>
          </cell>
        </row>
      </sheetData>
      <sheetData sheetId="4">
        <row r="47">
          <cell r="M47">
            <v>111.01</v>
          </cell>
          <cell r="O47">
            <v>1.9946793460334895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4.2620409071414009</v>
          </cell>
        </row>
      </sheetData>
      <sheetData sheetId="8">
        <row r="4">
          <cell r="J4">
            <v>44.944273468583042</v>
          </cell>
        </row>
      </sheetData>
      <sheetData sheetId="9">
        <row r="4">
          <cell r="J4">
            <v>12.047246440358425</v>
          </cell>
        </row>
      </sheetData>
      <sheetData sheetId="10">
        <row r="4">
          <cell r="J4">
            <v>23.157902457069468</v>
          </cell>
        </row>
      </sheetData>
      <sheetData sheetId="11">
        <row r="4">
          <cell r="J4">
            <v>13.768714317755981</v>
          </cell>
        </row>
      </sheetData>
      <sheetData sheetId="12">
        <row r="4">
          <cell r="J4">
            <v>62.887769878836309</v>
          </cell>
        </row>
      </sheetData>
      <sheetData sheetId="13">
        <row r="4">
          <cell r="J4">
            <v>3.6648456081443892</v>
          </cell>
        </row>
      </sheetData>
      <sheetData sheetId="14">
        <row r="4">
          <cell r="J4">
            <v>190.85419586509701</v>
          </cell>
        </row>
      </sheetData>
      <sheetData sheetId="15">
        <row r="4">
          <cell r="J4">
            <v>5.6906478051637146</v>
          </cell>
        </row>
      </sheetData>
      <sheetData sheetId="16">
        <row r="4">
          <cell r="J4">
            <v>47.181814551832275</v>
          </cell>
        </row>
      </sheetData>
      <sheetData sheetId="17">
        <row r="4">
          <cell r="J4">
            <v>5.9687043777448139</v>
          </cell>
        </row>
      </sheetData>
      <sheetData sheetId="18">
        <row r="4">
          <cell r="J4">
            <v>4.4818524671908584</v>
          </cell>
        </row>
      </sheetData>
      <sheetData sheetId="19">
        <row r="4">
          <cell r="J4">
            <v>14.632997351215023</v>
          </cell>
        </row>
      </sheetData>
      <sheetData sheetId="20">
        <row r="4">
          <cell r="J4">
            <v>2.446023126626625</v>
          </cell>
        </row>
      </sheetData>
      <sheetData sheetId="21">
        <row r="4">
          <cell r="J4">
            <v>12.813194676684221</v>
          </cell>
        </row>
      </sheetData>
      <sheetData sheetId="22">
        <row r="4">
          <cell r="J4">
            <v>8.3936115538118372</v>
          </cell>
        </row>
      </sheetData>
      <sheetData sheetId="23">
        <row r="4">
          <cell r="J4">
            <v>11.650825337105344</v>
          </cell>
        </row>
      </sheetData>
      <sheetData sheetId="24">
        <row r="4">
          <cell r="J4">
            <v>3.9668169230163404</v>
          </cell>
        </row>
      </sheetData>
      <sheetData sheetId="25">
        <row r="4">
          <cell r="J4">
            <v>20.16775240795803</v>
          </cell>
        </row>
      </sheetData>
      <sheetData sheetId="26">
        <row r="4">
          <cell r="J4">
            <v>47.940248794566585</v>
          </cell>
        </row>
      </sheetData>
      <sheetData sheetId="27">
        <row r="4">
          <cell r="J4">
            <v>1.9726465419306551</v>
          </cell>
        </row>
      </sheetData>
      <sheetData sheetId="28">
        <row r="4">
          <cell r="J4">
            <v>48.015350605039956</v>
          </cell>
        </row>
      </sheetData>
      <sheetData sheetId="29">
        <row r="4">
          <cell r="J4">
            <v>51.147687403087332</v>
          </cell>
        </row>
      </sheetData>
      <sheetData sheetId="30">
        <row r="4">
          <cell r="J4">
            <v>2.0090596634012168</v>
          </cell>
        </row>
      </sheetData>
      <sheetData sheetId="31">
        <row r="4">
          <cell r="J4">
            <v>4.5884589246540157</v>
          </cell>
        </row>
      </sheetData>
      <sheetData sheetId="32">
        <row r="4">
          <cell r="J4">
            <v>2.9108011865355672</v>
          </cell>
        </row>
      </sheetData>
      <sheetData sheetId="33">
        <row r="4">
          <cell r="J4">
            <v>359.87667381214015</v>
          </cell>
        </row>
      </sheetData>
      <sheetData sheetId="34">
        <row r="4">
          <cell r="J4">
            <v>0.97592004564809909</v>
          </cell>
        </row>
      </sheetData>
      <sheetData sheetId="35">
        <row r="4">
          <cell r="J4">
            <v>12.723570059719954</v>
          </cell>
        </row>
      </sheetData>
      <sheetData sheetId="36">
        <row r="4">
          <cell r="J4">
            <v>19.182482459922287</v>
          </cell>
        </row>
      </sheetData>
      <sheetData sheetId="37">
        <row r="4">
          <cell r="J4">
            <v>2.8642897574685611</v>
          </cell>
        </row>
      </sheetData>
      <sheetData sheetId="38">
        <row r="4">
          <cell r="J4">
            <v>3.0855380977324098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363.44</f>
        <v>363.44</v>
      </c>
      <c r="P2" t="s">
        <v>8</v>
      </c>
      <c r="Q2" s="10">
        <f>N2+K2+H2</f>
        <v>438.98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0.1009773483503693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4347.3116215810651</v>
      </c>
      <c r="D7" s="20">
        <f>(C7*[1]Feuil1!$K$2-C4)/C4</f>
        <v>0.54183758359852729</v>
      </c>
      <c r="E7" s="31">
        <f>C7-C7/(1+D7)</f>
        <v>1527.7464041897611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1274.1753369353401</v>
      </c>
    </row>
    <row r="9" spans="2:20">
      <c r="M9" s="17" t="str">
        <f>IF(C13&gt;C7*Params!F8,B13,"Others")</f>
        <v>ETH</v>
      </c>
      <c r="N9" s="18">
        <f>IF(C13&gt;C7*0.1,C13,C7)</f>
        <v>1292.8160610259204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363.44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359.87667381214015</v>
      </c>
    </row>
    <row r="12" spans="2:20">
      <c r="B12" s="7" t="s">
        <v>4</v>
      </c>
      <c r="C12" s="1">
        <f>[2]BTC!J4</f>
        <v>1274.1753369353401</v>
      </c>
      <c r="D12" s="20">
        <f>C12/$C$7</f>
        <v>0.29309500855886145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1057.0035498076641</v>
      </c>
    </row>
    <row r="13" spans="2:20">
      <c r="B13" s="7" t="s">
        <v>19</v>
      </c>
      <c r="C13" s="1">
        <f>[2]ETH!J4</f>
        <v>1292.8160610259204</v>
      </c>
      <c r="D13" s="20">
        <f t="shared" ref="D13:D55" si="0">C13/$C$7</f>
        <v>0.29738288247110722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363.44</v>
      </c>
      <c r="D14" s="20">
        <f t="shared" si="0"/>
        <v>8.3601092269484298E-2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359.87667381214015</v>
      </c>
      <c r="D15" s="20">
        <f t="shared" si="0"/>
        <v>8.2781430258099906E-2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190.85419586509701</v>
      </c>
      <c r="D16" s="20">
        <f t="shared" si="0"/>
        <v>4.3901659802267783E-2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2.5535321518917707E-2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2.3002721843903888E-2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1.4388202513361882E-2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62.887769878836309</v>
      </c>
      <c r="D20" s="20">
        <f t="shared" si="0"/>
        <v>1.446589877906309E-2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1.1342642141229008E-2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48.015350605039956</v>
      </c>
      <c r="D22" s="20">
        <f t="shared" si="0"/>
        <v>1.1044837542052564E-2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47.940248794566585</v>
      </c>
      <c r="D23" s="20">
        <f t="shared" si="0"/>
        <v>1.1027562081489639E-2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44.944273468583042</v>
      </c>
      <c r="D24" s="20">
        <f t="shared" si="0"/>
        <v>1.0338406210741651E-2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51.147687403087332</v>
      </c>
      <c r="D25" s="20">
        <f t="shared" si="0"/>
        <v>1.1765360262921647E-2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47.181814551832275</v>
      </c>
      <c r="D26" s="20">
        <f t="shared" si="0"/>
        <v>1.0853101562264546E-2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6.0336139396559903E-3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23.157902457069468</v>
      </c>
      <c r="D28" s="20">
        <f t="shared" si="0"/>
        <v>5.3269478870822742E-3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20.16775240795803</v>
      </c>
      <c r="D29" s="20">
        <f t="shared" si="0"/>
        <v>4.639131988569814E-3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19.182482459922287</v>
      </c>
      <c r="D30" s="20">
        <f t="shared" si="0"/>
        <v>4.4124930830115759E-3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14.632997351215023</v>
      </c>
      <c r="D31" s="20">
        <f t="shared" si="0"/>
        <v>3.3659876781258155E-3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13.768714317755981</v>
      </c>
      <c r="D32" s="20">
        <f t="shared" si="0"/>
        <v>3.1671790559951772E-3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12.047246440358425</v>
      </c>
      <c r="D33" s="20">
        <f t="shared" si="0"/>
        <v>2.7711945885252609E-3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12.723570059719954</v>
      </c>
      <c r="D34" s="20">
        <f t="shared" si="0"/>
        <v>2.9267674294516169E-3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12.813194676684221</v>
      </c>
      <c r="D35" s="20">
        <f t="shared" si="0"/>
        <v>2.9473835307955716E-3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11.650825337105344</v>
      </c>
      <c r="D36" s="20">
        <f t="shared" si="0"/>
        <v>2.6800069448134197E-3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2.4152857936099083E-3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8.3936115538118372</v>
      </c>
      <c r="D38" s="20">
        <f t="shared" si="0"/>
        <v>1.9307591183811161E-3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5.9687043777448139</v>
      </c>
      <c r="D39" s="20">
        <f t="shared" si="0"/>
        <v>1.372964465697554E-3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5.6906478051637146</v>
      </c>
      <c r="D40" s="20">
        <f t="shared" si="0"/>
        <v>1.3090038857380309E-3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4.5884589246540157</v>
      </c>
      <c r="D41" s="20">
        <f t="shared" si="0"/>
        <v>1.0554704433599468E-3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4.4818524671908584</v>
      </c>
      <c r="D42" s="20">
        <f t="shared" si="0"/>
        <v>1.0309480564820569E-3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4.2620409071414009</v>
      </c>
      <c r="D43" s="20">
        <f t="shared" si="0"/>
        <v>9.8038541474313443E-4</v>
      </c>
    </row>
    <row r="44" spans="2:14">
      <c r="B44" s="22" t="s">
        <v>23</v>
      </c>
      <c r="C44" s="9">
        <f>[2]LUNA!J4</f>
        <v>3.9668169230163404</v>
      </c>
      <c r="D44" s="20">
        <f t="shared" si="0"/>
        <v>9.1247586285835578E-4</v>
      </c>
    </row>
    <row r="45" spans="2:14">
      <c r="B45" s="22" t="s">
        <v>36</v>
      </c>
      <c r="C45" s="9">
        <f>[2]AMP!$J$4</f>
        <v>3.6648456081443892</v>
      </c>
      <c r="D45" s="20">
        <f t="shared" si="0"/>
        <v>8.4301424124998169E-4</v>
      </c>
    </row>
    <row r="46" spans="2:14">
      <c r="B46" s="7" t="s">
        <v>25</v>
      </c>
      <c r="C46" s="1">
        <f>[2]POLIS!J4</f>
        <v>3.3147938005888036</v>
      </c>
      <c r="D46" s="20">
        <f t="shared" si="0"/>
        <v>7.6249279764841263E-4</v>
      </c>
    </row>
    <row r="47" spans="2:14">
      <c r="B47" s="22" t="s">
        <v>40</v>
      </c>
      <c r="C47" s="9">
        <f>[2]SHPING!$J$4</f>
        <v>2.9108011865355672</v>
      </c>
      <c r="D47" s="20">
        <f t="shared" si="0"/>
        <v>6.6956350036783048E-4</v>
      </c>
    </row>
    <row r="48" spans="2:14">
      <c r="B48" s="22" t="s">
        <v>50</v>
      </c>
      <c r="C48" s="9">
        <f>[2]KAVA!$J$4</f>
        <v>2.446023126626625</v>
      </c>
      <c r="D48" s="20">
        <f t="shared" si="0"/>
        <v>5.6265189605548356E-4</v>
      </c>
    </row>
    <row r="49" spans="2:4">
      <c r="B49" s="22" t="s">
        <v>62</v>
      </c>
      <c r="C49" s="10">
        <f>[2]SEI!$J$4</f>
        <v>2.0090596634012168</v>
      </c>
      <c r="D49" s="20">
        <f t="shared" si="0"/>
        <v>4.621384060502536E-4</v>
      </c>
    </row>
    <row r="50" spans="2:4">
      <c r="B50" s="22" t="s">
        <v>65</v>
      </c>
      <c r="C50" s="10">
        <f>[2]DYDX!$J$4</f>
        <v>3.0855380977324098</v>
      </c>
      <c r="D50" s="20">
        <f t="shared" si="0"/>
        <v>7.097577460090695E-4</v>
      </c>
    </row>
    <row r="51" spans="2:4">
      <c r="B51" s="22" t="s">
        <v>66</v>
      </c>
      <c r="C51" s="10">
        <f>[2]TIA!$J$4</f>
        <v>2.8642897574685611</v>
      </c>
      <c r="D51" s="20">
        <f t="shared" si="0"/>
        <v>6.5886460571392238E-4</v>
      </c>
    </row>
    <row r="52" spans="2:4">
      <c r="B52" s="7" t="s">
        <v>28</v>
      </c>
      <c r="C52" s="1">
        <f>[2]ATLAS!O47</f>
        <v>1.9946793460334895</v>
      </c>
      <c r="D52" s="20">
        <f t="shared" si="0"/>
        <v>4.5883054164588474E-4</v>
      </c>
    </row>
    <row r="53" spans="2:4">
      <c r="B53" s="22" t="s">
        <v>63</v>
      </c>
      <c r="C53" s="10">
        <f>[2]MEME!$J$4</f>
        <v>1.9726465419306551</v>
      </c>
      <c r="D53" s="20">
        <f t="shared" si="0"/>
        <v>4.5376239700369746E-4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3.9030871207316315E-4</v>
      </c>
    </row>
    <row r="55" spans="2:4">
      <c r="B55" s="22" t="s">
        <v>43</v>
      </c>
      <c r="C55" s="9">
        <f>[2]TRX!$J$4</f>
        <v>0.97592004564809909</v>
      </c>
      <c r="D55" s="20">
        <f t="shared" si="0"/>
        <v>2.2448817351933208E-4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2023-12-22T08:23:16Z</dcterms:modified>
</cp:coreProperties>
</file>