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<sst xmlns="http://schemas.openxmlformats.org/spreadsheetml/2006/main" count="112" uniqueCount="68">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</sst>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1636.6509433161903</c:v>
                </c:pt>
                <c:pt idx="1">
                  <c:v>1249.1836574975889</c:v>
                </c:pt>
                <c:pt idx="2">
                  <c:v>460.92011113094907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1128.3083900163158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1636.6509433161903</v>
          </cell>
        </row>
      </sheetData>
      <sheetData sheetId="1">
        <row r="4">
          <cell r="J4">
            <v>1249.1836574975889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2.3764732474900523</v>
          </cell>
        </row>
      </sheetData>
      <sheetData sheetId="4">
        <row r="47">
          <cell r="M47">
            <v>128.25</v>
          </cell>
          <cell r="O47">
            <v>0.55386709050173266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2.7357534022782009</v>
          </cell>
        </row>
      </sheetData>
      <sheetData sheetId="7">
        <row r="4">
          <cell r="J4">
            <v>43.64157274834951</v>
          </cell>
        </row>
      </sheetData>
      <sheetData sheetId="8">
        <row r="4">
          <cell r="J4">
            <v>11.570879277751764</v>
          </cell>
        </row>
      </sheetData>
      <sheetData sheetId="9">
        <row r="4">
          <cell r="J4">
            <v>23.937554055471857</v>
          </cell>
        </row>
      </sheetData>
      <sheetData sheetId="10">
        <row r="4">
          <cell r="J4">
            <v>12.265081622911334</v>
          </cell>
        </row>
      </sheetData>
      <sheetData sheetId="11">
        <row r="4">
          <cell r="J4">
            <v>60.411293738646194</v>
          </cell>
        </row>
      </sheetData>
      <sheetData sheetId="12">
        <row r="4">
          <cell r="J4">
            <v>3.5008467215096584</v>
          </cell>
        </row>
      </sheetData>
      <sheetData sheetId="13">
        <row r="4">
          <cell r="J4">
            <v>240.11845377546763</v>
          </cell>
        </row>
      </sheetData>
      <sheetData sheetId="14">
        <row r="4">
          <cell r="J4">
            <v>4.9824675930759499</v>
          </cell>
        </row>
      </sheetData>
      <sheetData sheetId="15">
        <row r="4">
          <cell r="J4">
            <v>47.935035565360565</v>
          </cell>
        </row>
      </sheetData>
      <sheetData sheetId="16">
        <row r="4">
          <cell r="J4">
            <v>5.9060112369184345</v>
          </cell>
        </row>
      </sheetData>
      <sheetData sheetId="17">
        <row r="4">
          <cell r="J4">
            <v>4.612334969335329</v>
          </cell>
        </row>
      </sheetData>
      <sheetData sheetId="18">
        <row r="4">
          <cell r="J4">
            <v>14.517684385620345</v>
          </cell>
        </row>
      </sheetData>
      <sheetData sheetId="19">
        <row r="4">
          <cell r="J4">
            <v>2.1056580564903871</v>
          </cell>
        </row>
      </sheetData>
      <sheetData sheetId="20">
        <row r="4">
          <cell r="J4">
            <v>16.996820147245497</v>
          </cell>
        </row>
      </sheetData>
      <sheetData sheetId="21">
        <row r="4">
          <cell r="J4">
            <v>12.684329302018716</v>
          </cell>
        </row>
      </sheetData>
      <sheetData sheetId="22">
        <row r="4">
          <cell r="J4">
            <v>11.607169171605682</v>
          </cell>
        </row>
      </sheetData>
      <sheetData sheetId="23">
        <row r="4">
          <cell r="J4">
            <v>5.0057938630768488</v>
          </cell>
        </row>
      </sheetData>
      <sheetData sheetId="24">
        <row r="4">
          <cell r="J4">
            <v>47.336458397406169</v>
          </cell>
        </row>
      </sheetData>
      <sheetData sheetId="25">
        <row r="4">
          <cell r="J4">
            <v>53.197173484262002</v>
          </cell>
        </row>
      </sheetData>
      <sheetData sheetId="26">
        <row r="4">
          <cell r="J4">
            <v>1.5134311841724608</v>
          </cell>
        </row>
      </sheetData>
      <sheetData sheetId="27">
        <row r="4">
          <cell r="J4">
            <v>45.850030942879791</v>
          </cell>
        </row>
      </sheetData>
      <sheetData sheetId="28">
        <row r="4">
          <cell r="J4">
            <v>52.720033846326508</v>
          </cell>
        </row>
      </sheetData>
      <sheetData sheetId="29">
        <row r="4">
          <cell r="J4">
            <v>2.6069453283198181</v>
          </cell>
        </row>
      </sheetData>
      <sheetData sheetId="30">
        <row r="4">
          <cell r="J4">
            <v>14.358395848467127</v>
          </cell>
        </row>
      </sheetData>
      <sheetData sheetId="31">
        <row r="4">
          <cell r="J4">
            <v>2.607221043516331</v>
          </cell>
        </row>
      </sheetData>
      <sheetData sheetId="32">
        <row r="4">
          <cell r="J4">
            <v>460.92011113094907</v>
          </cell>
        </row>
      </sheetData>
      <sheetData sheetId="33">
        <row r="4">
          <cell r="J4">
            <v>1.1645109104140379</v>
          </cell>
        </row>
      </sheetData>
      <sheetData sheetId="34">
        <row r="4">
          <cell r="J4">
            <v>17.859504835795477</v>
          </cell>
        </row>
      </sheetData>
      <sheetData sheetId="35">
        <row r="4">
          <cell r="J4">
            <v>16.227647795917875</v>
          </cell>
        </row>
      </sheetData>
      <sheetData sheetId="36">
        <row r="4">
          <cell r="J4">
            <v>25.55733749525616</v>
          </cell>
        </row>
      </sheetData>
      <sheetData sheetId="37">
        <row r="4">
          <cell r="J4">
            <v>19.787952265789563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E13" sqref="E1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0.13770250223703159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5130.5531019610435</v>
      </c>
      <c r="D7" s="20">
        <f>(C7*[1]Feuil1!$K$2-C4)/C4</f>
        <v>0.74012194924280483</v>
      </c>
      <c r="E7" s="31">
        <f>C7-C7/(1+D7)</f>
        <v>2182.1660051868503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1636.6509433161903</v>
      </c>
    </row>
    <row r="9" spans="2:20">
      <c r="M9" s="17" t="str">
        <f>IF(C13&gt;C7*Params!F8,B13,"Others")</f>
        <v>BTC</v>
      </c>
      <c r="N9" s="18">
        <f>IF(C13&gt;C7*0.1,C13,C7)</f>
        <v>1249.1836574975889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460.92011113094907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1636.6509433161903</v>
      </c>
      <c r="D12" s="20">
        <f>C12/$C$7</f>
        <v>0.31900087783724834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1249.1836574975889</v>
      </c>
      <c r="D13" s="20">
        <f t="shared" ref="D13:D51" si="0">C13/$C$7</f>
        <v>0.24347933500973129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1128.3083900163158</v>
      </c>
      <c r="Q13" s="23"/>
    </row>
    <row r="14" spans="2:20">
      <c r="B14" s="7" t="s">
        <v>24</v>
      </c>
      <c r="C14" s="1">
        <f>[2]SOL!J4</f>
        <v>460.92011113094907</v>
      </c>
      <c r="D14" s="20">
        <f t="shared" si="0"/>
        <v>8.9838288771394312E-2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7.5789099590719416E-2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5.1972953929290536E-2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240.11845377546763</v>
      </c>
      <c r="D17" s="20">
        <f t="shared" si="0"/>
        <v>4.6801670113050288E-2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2.4997304861922042E-2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1.3578782887957653E-2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60.411293738646194</v>
      </c>
      <c r="D20" s="20">
        <f t="shared" si="0"/>
        <v>1.1774811124273381E-2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53.197173484262002</v>
      </c>
      <c r="D21" s="20">
        <f t="shared" si="0"/>
        <v>1.0368701468839399E-2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52.720033846326508</v>
      </c>
      <c r="D22" s="20">
        <f t="shared" si="0"/>
        <v>1.0275701819785358E-2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9.9404487170216306E-3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47.935035565360565</v>
      </c>
      <c r="D24" s="20">
        <f t="shared" si="0"/>
        <v>9.3430541722759729E-3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47.336458397406169</v>
      </c>
      <c r="D25" s="20">
        <f t="shared" si="0"/>
        <v>9.2263850420557635E-3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8.4415849791020948E-3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43.64157274834951</v>
      </c>
      <c r="D27" s="20">
        <f t="shared" si="0"/>
        <v>8.5062120751987647E-3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45.850030942879791</v>
      </c>
      <c r="D28" s="20">
        <f t="shared" si="0"/>
        <v>8.9366643384617937E-3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25.55733749525616</v>
      </c>
      <c r="D29" s="20">
        <f t="shared" si="0"/>
        <v>4.9814000532393708E-3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23.937554055471857</v>
      </c>
      <c r="D30" s="20">
        <f t="shared" si="0"/>
        <v>4.6656868333206109E-3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19.787952265789563</v>
      </c>
      <c r="D31" s="20">
        <f t="shared" si="0"/>
        <v>3.8568847982931986E-3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17.859504835795477</v>
      </c>
      <c r="D32" s="20">
        <f t="shared" si="0"/>
        <v>3.4810096457181324E-3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16.996820147245497</v>
      </c>
      <c r="D33" s="20">
        <f t="shared" si="0"/>
        <v>3.3128631181594884E-3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16.227647795917875</v>
      </c>
      <c r="D34" s="20">
        <f t="shared" si="0"/>
        <v>3.162943151239426E-3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14.358395848467127</v>
      </c>
      <c r="D35" s="20">
        <f t="shared" si="0"/>
        <v>2.7986058351055637E-3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14.517684385620345</v>
      </c>
      <c r="D36" s="20">
        <f t="shared" si="0"/>
        <v>2.8296528848071514E-3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12.684329302018716</v>
      </c>
      <c r="D37" s="20">
        <f t="shared" si="0"/>
        <v>2.4723122536574865E-3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12.265081622911334</v>
      </c>
      <c r="D38" s="20">
        <f t="shared" si="0"/>
        <v>2.3905963702477362E-3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11.607169171605682</v>
      </c>
      <c r="D39" s="20">
        <f t="shared" si="0"/>
        <v>2.2623621549047201E-3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11.570879277751764</v>
      </c>
      <c r="D40" s="20">
        <f t="shared" si="0"/>
        <v>2.2552888641439155E-3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1.5261512442015562E-3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5.9060112369184345</v>
      </c>
      <c r="D42" s="20">
        <f t="shared" si="0"/>
        <v>1.1511451337792389E-3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4.9824675930759499</v>
      </c>
      <c r="D43" s="20">
        <f t="shared" si="0"/>
        <v>9.7113654104301328E-4</v>
      </c>
    </row>
    <row r="44" spans="2:14">
      <c r="B44" s="22" t="s">
        <v>23</v>
      </c>
      <c r="C44" s="9">
        <f>[2]LUNA!J4</f>
        <v>5.0057938630768488</v>
      </c>
      <c r="D44" s="20">
        <f t="shared" si="0"/>
        <v>9.7568308203719635E-4</v>
      </c>
    </row>
    <row r="45" spans="2:14">
      <c r="B45" s="22" t="s">
        <v>36</v>
      </c>
      <c r="C45" s="9">
        <f>[2]GRT!$J$4</f>
        <v>4.612334969335329</v>
      </c>
      <c r="D45" s="20">
        <f t="shared" si="0"/>
        <v>8.9899371036085039E-4</v>
      </c>
    </row>
    <row r="46" spans="2:14">
      <c r="B46" s="22" t="s">
        <v>35</v>
      </c>
      <c r="C46" s="9">
        <f>[2]AMP!$J$4</f>
        <v>3.5008467215096584</v>
      </c>
      <c r="D46" s="20">
        <f t="shared" si="0"/>
        <v>6.8235269218274634E-4</v>
      </c>
    </row>
    <row r="47" spans="2:14">
      <c r="B47" s="22" t="s">
        <v>63</v>
      </c>
      <c r="C47" s="10">
        <f>[2]ACE!$J$4</f>
        <v>2.7357534022782009</v>
      </c>
      <c r="D47" s="20">
        <f t="shared" si="0"/>
        <v>5.3322777250517457E-4</v>
      </c>
    </row>
    <row r="48" spans="2:14">
      <c r="B48" s="22" t="s">
        <v>61</v>
      </c>
      <c r="C48" s="10">
        <f>[2]SEI!$J$4</f>
        <v>2.6069453283198181</v>
      </c>
      <c r="D48" s="20">
        <f t="shared" si="0"/>
        <v>5.0812169302435822E-4</v>
      </c>
    </row>
    <row r="49" spans="2:4">
      <c r="B49" s="22" t="s">
        <v>39</v>
      </c>
      <c r="C49" s="9">
        <f>[2]SHPING!$J$4</f>
        <v>2.607221043516331</v>
      </c>
      <c r="D49" s="20">
        <f t="shared" si="0"/>
        <v>5.0817543288262171E-4</v>
      </c>
    </row>
    <row r="50" spans="2:4">
      <c r="B50" s="22" t="s">
        <v>49</v>
      </c>
      <c r="C50" s="9">
        <f>[2]KAVA!$J$4</f>
        <v>2.1056580564903871</v>
      </c>
      <c r="D50" s="20">
        <f t="shared" si="0"/>
        <v>4.1041541031619857E-4</v>
      </c>
    </row>
    <row r="51" spans="2:4">
      <c r="B51" s="7" t="s">
        <v>25</v>
      </c>
      <c r="C51" s="1">
        <f>[2]POLIS!J4</f>
        <v>2.3764732474900523</v>
      </c>
      <c r="D51" s="20">
        <f t="shared" si="0"/>
        <v>4.6320020478526897E-4</v>
      </c>
    </row>
    <row r="52" spans="2:4">
      <c r="B52" s="22" t="s">
        <v>62</v>
      </c>
      <c r="C52" s="10">
        <f>[2]MEME!$J$4</f>
        <v>1.5134311841724608</v>
      </c>
      <c r="D52" s="20">
        <f>C52/$C$7</f>
        <v>2.9498402103936598E-4</v>
      </c>
    </row>
    <row r="53" spans="2:4">
      <c r="B53" s="22" t="s">
        <v>42</v>
      </c>
      <c r="C53" s="9">
        <f>[2]TRX!$J$4</f>
        <v>1.1645109104140379</v>
      </c>
      <c r="D53" s="20">
        <f>C53/$C$7</f>
        <v>2.269757055957434E-4</v>
      </c>
    </row>
    <row r="54" spans="2:4">
      <c r="B54" s="7" t="s">
        <v>27</v>
      </c>
      <c r="C54" s="1">
        <f>[2]ATLAS!O47</f>
        <v>0.55386709050173266</v>
      </c>
      <c r="D54" s="20">
        <f>C54/$C$7</f>
        <v>1.0795465508193042E-4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2024-02-10T20:08:08Z</dcterms:modified>
</cp:coreProperties>
</file>