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25" l="1"/>
  <c r="C39" l="1"/>
  <c r="C22"/>
  <c r="C15" l="1"/>
  <c r="C26" l="1"/>
  <c r="C17" l="1"/>
  <c r="C7" l="1"/>
  <c r="D17" s="1"/>
  <c r="D7" l="1"/>
  <c r="E7" s="1"/>
  <c r="M9"/>
  <c r="D19"/>
  <c r="D47"/>
  <c r="N8"/>
  <c r="D55"/>
  <c r="D12"/>
  <c r="D39"/>
  <c r="D25"/>
  <c r="D27"/>
  <c r="D51"/>
  <c r="D24"/>
  <c r="D15"/>
  <c r="D41"/>
  <c r="D32"/>
  <c r="D50"/>
  <c r="D40"/>
  <c r="D30"/>
  <c r="D43"/>
  <c r="D37"/>
  <c r="D31"/>
  <c r="D34"/>
  <c r="D35"/>
  <c r="D14"/>
  <c r="D45"/>
  <c r="D22"/>
  <c r="D46"/>
  <c r="D21"/>
  <c r="D48"/>
  <c r="D42"/>
  <c r="D52"/>
  <c r="D16"/>
  <c r="N9"/>
  <c r="D54"/>
  <c r="D44"/>
  <c r="D49"/>
  <c r="D33"/>
  <c r="D29"/>
  <c r="D53"/>
  <c r="Q3"/>
  <c r="D13"/>
  <c r="D38"/>
  <c r="D18"/>
  <c r="D23"/>
  <c r="D20"/>
  <c r="D28"/>
  <c r="D36"/>
  <c r="M8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<sst xmlns="http://schemas.openxmlformats.org/spreadsheetml/2006/main" count="107" uniqueCount="67">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</sst>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1279.0728782420215</c:v>
                </c:pt>
                <c:pt idx="1">
                  <c:v>1302.3593073118338</c:v>
                </c:pt>
                <c:pt idx="2">
                  <c:v>519.91999999999996</c:v>
                </c:pt>
                <c:pt idx="3">
                  <c:v>293.8593701110816</c:v>
                </c:pt>
                <c:pt idx="4">
                  <c:v>1085.226876219029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1302.3593073118338</v>
          </cell>
        </row>
      </sheetData>
      <sheetData sheetId="1">
        <row r="4">
          <cell r="J4">
            <v>1279.0728782420215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3.1137156655059646</v>
          </cell>
        </row>
      </sheetData>
      <sheetData sheetId="4">
        <row r="47">
          <cell r="M47">
            <v>112.44999999999999</v>
          </cell>
          <cell r="O47">
            <v>2.137944869506903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4.1182512601519994</v>
          </cell>
        </row>
      </sheetData>
      <sheetData sheetId="8">
        <row r="4">
          <cell r="J4">
            <v>45.025804795480788</v>
          </cell>
        </row>
      </sheetData>
      <sheetData sheetId="9">
        <row r="4">
          <cell r="J4">
            <v>12.2090337908758</v>
          </cell>
        </row>
      </sheetData>
      <sheetData sheetId="10">
        <row r="4">
          <cell r="J4">
            <v>24.037494825050537</v>
          </cell>
        </row>
      </sheetData>
      <sheetData sheetId="11">
        <row r="4">
          <cell r="J4">
            <v>14.262557817306917</v>
          </cell>
        </row>
      </sheetData>
      <sheetData sheetId="12">
        <row r="4">
          <cell r="J4">
            <v>65.572169575455575</v>
          </cell>
        </row>
      </sheetData>
      <sheetData sheetId="13">
        <row r="4">
          <cell r="J4">
            <v>3.7810996463117821</v>
          </cell>
        </row>
      </sheetData>
      <sheetData sheetId="14">
        <row r="4">
          <cell r="J4">
            <v>193.42755832264936</v>
          </cell>
        </row>
      </sheetData>
      <sheetData sheetId="15">
        <row r="4">
          <cell r="J4">
            <v>5.8068438121537822</v>
          </cell>
        </row>
      </sheetData>
      <sheetData sheetId="16">
        <row r="4">
          <cell r="J4">
            <v>39.451579354497198</v>
          </cell>
        </row>
      </sheetData>
      <sheetData sheetId="17">
        <row r="4">
          <cell r="J4">
            <v>5.3898746594959892</v>
          </cell>
        </row>
      </sheetData>
      <sheetData sheetId="18">
        <row r="4">
          <cell r="J4">
            <v>5.0463446545791619</v>
          </cell>
        </row>
      </sheetData>
      <sheetData sheetId="19">
        <row r="4">
          <cell r="J4">
            <v>14.171153055911416</v>
          </cell>
        </row>
      </sheetData>
      <sheetData sheetId="20">
        <row r="4">
          <cell r="J4">
            <v>2.5455672016118687</v>
          </cell>
        </row>
      </sheetData>
      <sheetData sheetId="21">
        <row r="4">
          <cell r="J4">
            <v>13.465317180841687</v>
          </cell>
        </row>
      </sheetData>
      <sheetData sheetId="22">
        <row r="4">
          <cell r="J4">
            <v>8.7017659933789595</v>
          </cell>
        </row>
      </sheetData>
      <sheetData sheetId="23">
        <row r="4">
          <cell r="J4">
            <v>11.927668035171806</v>
          </cell>
        </row>
      </sheetData>
      <sheetData sheetId="24">
        <row r="4">
          <cell r="J4">
            <v>4.0448160909328763</v>
          </cell>
        </row>
      </sheetData>
      <sheetData sheetId="25">
        <row r="4">
          <cell r="J4">
            <v>20.673546052237576</v>
          </cell>
        </row>
      </sheetData>
      <sheetData sheetId="26">
        <row r="4">
          <cell r="J4">
            <v>49.132635123518121</v>
          </cell>
        </row>
      </sheetData>
      <sheetData sheetId="27">
        <row r="4">
          <cell r="J4">
            <v>2.0165785195720742</v>
          </cell>
        </row>
      </sheetData>
      <sheetData sheetId="28">
        <row r="4">
          <cell r="J4">
            <v>50.263909687553671</v>
          </cell>
        </row>
      </sheetData>
      <sheetData sheetId="29">
        <row r="4">
          <cell r="J4">
            <v>55.801076426579236</v>
          </cell>
        </row>
      </sheetData>
      <sheetData sheetId="30">
        <row r="4">
          <cell r="J4">
            <v>2.013171029139627</v>
          </cell>
        </row>
      </sheetData>
      <sheetData sheetId="31">
        <row r="4">
          <cell r="J4">
            <v>4.8376791886853416</v>
          </cell>
        </row>
      </sheetData>
      <sheetData sheetId="32">
        <row r="4">
          <cell r="J4">
            <v>2.9293348614202568</v>
          </cell>
        </row>
      </sheetData>
      <sheetData sheetId="33">
        <row r="4">
          <cell r="J4">
            <v>293.8593701110816</v>
          </cell>
        </row>
      </sheetData>
      <sheetData sheetId="34">
        <row r="4">
          <cell r="J4">
            <v>0.995434778157536</v>
          </cell>
        </row>
      </sheetData>
      <sheetData sheetId="35">
        <row r="4">
          <cell r="J4">
            <v>13.951699806878732</v>
          </cell>
        </row>
      </sheetData>
      <sheetData sheetId="36">
        <row r="4">
          <cell r="J4">
            <v>19.316764556015059</v>
          </cell>
        </row>
      </sheetData>
      <sheetData sheetId="37">
        <row r="4">
          <cell r="J4">
            <v>8.6641668644760923</v>
          </cell>
        </row>
      </sheetData>
      <sheetData sheetId="38">
        <row r="4">
          <cell r="J4">
            <v>6.2675251179250981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O24" sqref="O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519.92</f>
        <v>519.91999999999996</v>
      </c>
      <c r="P2" t="s">
        <v>8</v>
      </c>
      <c r="Q2" s="10">
        <f>N2+K2+H2</f>
        <v>596.85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0.13321240969469872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4480.4384318839639</v>
      </c>
      <c r="D7" s="20">
        <f>(C7*[1]Feuil1!$K$2-C4)/C4</f>
        <v>0.5890529519403418</v>
      </c>
      <c r="E7" s="31">
        <f>C7-C7/(1+D7)</f>
        <v>1660.8732144926594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1279.0728782420215</v>
      </c>
    </row>
    <row r="9" spans="2:20">
      <c r="M9" s="17" t="str">
        <f>IF(C13&gt;C7*Params!F8,B13,"Others")</f>
        <v>ETH</v>
      </c>
      <c r="N9" s="18">
        <f>IF(C13&gt;C7*0.1,C13,C7)</f>
        <v>1302.3593073118338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519.91999999999996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293.8593701110816</v>
      </c>
    </row>
    <row r="12" spans="2:20">
      <c r="B12" s="7" t="s">
        <v>4</v>
      </c>
      <c r="C12" s="1">
        <f>[2]BTC!J4</f>
        <v>1279.0728782420215</v>
      </c>
      <c r="D12" s="20">
        <f>C12/$C$7</f>
        <v>0.28547940066307054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1085.226876219029</v>
      </c>
    </row>
    <row r="13" spans="2:20">
      <c r="B13" s="7" t="s">
        <v>19</v>
      </c>
      <c r="C13" s="1">
        <f>[2]ETH!J4</f>
        <v>1302.3593073118338</v>
      </c>
      <c r="D13" s="20">
        <f t="shared" ref="D13:D55" si="0">C13/$C$7</f>
        <v>0.29067675565942536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519.91999999999996</v>
      </c>
      <c r="D14" s="20">
        <f t="shared" si="0"/>
        <v>0.11604221504308912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293.8593701110816</v>
      </c>
      <c r="D15" s="20">
        <f t="shared" si="0"/>
        <v>6.5587190757918246E-2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193.42755832264936</v>
      </c>
      <c r="D16" s="20">
        <f t="shared" si="0"/>
        <v>4.3171569314772548E-2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2.5097990232334534E-2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2.3658398974010324E-2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1.3960687319097602E-2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65.572169575455575</v>
      </c>
      <c r="D20" s="20">
        <f t="shared" si="0"/>
        <v>1.4635212730260276E-2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1.1315856867757769E-2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50.263909687553671</v>
      </c>
      <c r="D22" s="20">
        <f t="shared" si="0"/>
        <v>1.1218524805488371E-2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49.132635123518121</v>
      </c>
      <c r="D23" s="20">
        <f t="shared" si="0"/>
        <v>1.0966032871666649E-2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45.025804795480788</v>
      </c>
      <c r="D24" s="20">
        <f t="shared" si="0"/>
        <v>1.0049419377145206E-2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55.801076426579236</v>
      </c>
      <c r="D25" s="20">
        <f t="shared" si="0"/>
        <v>1.2454378578106169E-2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39.451579354497198</v>
      </c>
      <c r="D26" s="20">
        <f t="shared" si="0"/>
        <v>8.8052943822973916E-3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5.8543377838518006E-3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24.037494825050537</v>
      </c>
      <c r="D28" s="20">
        <f t="shared" si="0"/>
        <v>5.3649871972335297E-3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20.673546052237576</v>
      </c>
      <c r="D29" s="20">
        <f t="shared" si="0"/>
        <v>4.6141792519944595E-3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19.316764556015059</v>
      </c>
      <c r="D30" s="20">
        <f t="shared" si="0"/>
        <v>4.3113558750304311E-3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14.171153055911416</v>
      </c>
      <c r="D31" s="20">
        <f t="shared" si="0"/>
        <v>3.162894272816207E-3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14.262557817306917</v>
      </c>
      <c r="D32" s="20">
        <f t="shared" si="0"/>
        <v>3.1832951248277064E-3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12.2090337908758</v>
      </c>
      <c r="D33" s="20">
        <f t="shared" si="0"/>
        <v>2.7249640802991834E-3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13.951699806878732</v>
      </c>
      <c r="D34" s="20">
        <f t="shared" si="0"/>
        <v>3.1139139660071682E-3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13.465317180841687</v>
      </c>
      <c r="D35" s="20">
        <f t="shared" si="0"/>
        <v>3.0053570393957412E-3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11.927668035171806</v>
      </c>
      <c r="D36" s="20">
        <f t="shared" si="0"/>
        <v>2.6621653698645697E-3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2.3435206530859286E-3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8.7017659933789595</v>
      </c>
      <c r="D38" s="20">
        <f t="shared" si="0"/>
        <v>1.9421684117908935E-3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5.3898746594959892</v>
      </c>
      <c r="D39" s="20">
        <f t="shared" si="0"/>
        <v>1.2029792935307939E-3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5.8068438121537822</v>
      </c>
      <c r="D40" s="20">
        <f t="shared" si="0"/>
        <v>1.2960436574311061E-3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4.8376791886853416</v>
      </c>
      <c r="D41" s="20">
        <f t="shared" si="0"/>
        <v>1.0797334373036263E-3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5.0463446545791619</v>
      </c>
      <c r="D42" s="20">
        <f t="shared" si="0"/>
        <v>1.1263059924377181E-3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4.1182512601519994</v>
      </c>
      <c r="D43" s="20">
        <f t="shared" si="0"/>
        <v>9.1916256026317728E-4</v>
      </c>
    </row>
    <row r="44" spans="2:14">
      <c r="B44" s="22" t="s">
        <v>23</v>
      </c>
      <c r="C44" s="9">
        <f>[2]LUNA!J4</f>
        <v>4.0448160909328763</v>
      </c>
      <c r="D44" s="20">
        <f t="shared" si="0"/>
        <v>9.0277238543195104E-4</v>
      </c>
    </row>
    <row r="45" spans="2:14">
      <c r="B45" s="22" t="s">
        <v>36</v>
      </c>
      <c r="C45" s="9">
        <f>[2]AMP!$J$4</f>
        <v>3.7810996463117821</v>
      </c>
      <c r="D45" s="20">
        <f t="shared" si="0"/>
        <v>8.4391286785786288E-4</v>
      </c>
    </row>
    <row r="46" spans="2:14">
      <c r="B46" s="7" t="s">
        <v>25</v>
      </c>
      <c r="C46" s="1">
        <f>[2]POLIS!J4</f>
        <v>3.1137156655059646</v>
      </c>
      <c r="D46" s="20">
        <f t="shared" si="0"/>
        <v>6.949578066619452E-4</v>
      </c>
    </row>
    <row r="47" spans="2:14">
      <c r="B47" s="22" t="s">
        <v>40</v>
      </c>
      <c r="C47" s="9">
        <f>[2]SHPING!$J$4</f>
        <v>2.9293348614202568</v>
      </c>
      <c r="D47" s="20">
        <f t="shared" si="0"/>
        <v>6.5380540452790264E-4</v>
      </c>
    </row>
    <row r="48" spans="2:14">
      <c r="B48" s="22" t="s">
        <v>50</v>
      </c>
      <c r="C48" s="9">
        <f>[2]KAVA!$J$4</f>
        <v>2.5455672016118687</v>
      </c>
      <c r="D48" s="20">
        <f t="shared" si="0"/>
        <v>5.6815136293291097E-4</v>
      </c>
    </row>
    <row r="49" spans="2:4">
      <c r="B49" s="22" t="s">
        <v>62</v>
      </c>
      <c r="C49" s="10">
        <f>[2]SEI!$J$4</f>
        <v>2.013171029139627</v>
      </c>
      <c r="D49" s="20">
        <f t="shared" si="0"/>
        <v>4.4932456047456853E-4</v>
      </c>
    </row>
    <row r="50" spans="2:4">
      <c r="B50" s="22" t="s">
        <v>65</v>
      </c>
      <c r="C50" s="10">
        <f>[2]DYDX!$J$4</f>
        <v>6.2675251179250981</v>
      </c>
      <c r="D50" s="20">
        <f t="shared" si="0"/>
        <v>1.3988642435802177E-3</v>
      </c>
    </row>
    <row r="51" spans="2:4">
      <c r="B51" s="22" t="s">
        <v>66</v>
      </c>
      <c r="C51" s="10">
        <f>[2]TIA!$J$4</f>
        <v>8.6641668644760923</v>
      </c>
      <c r="D51" s="20">
        <f t="shared" si="0"/>
        <v>1.9337765703507117E-3</v>
      </c>
    </row>
    <row r="52" spans="2:4">
      <c r="B52" s="7" t="s">
        <v>28</v>
      </c>
      <c r="C52" s="1">
        <f>[2]ATLAS!O47</f>
        <v>2.137944869506903</v>
      </c>
      <c r="D52" s="20">
        <f t="shared" si="0"/>
        <v>4.7717313874747879E-4</v>
      </c>
    </row>
    <row r="53" spans="2:4">
      <c r="B53" s="22" t="s">
        <v>63</v>
      </c>
      <c r="C53" s="10">
        <f>[2]MEME!$J$4</f>
        <v>2.0165785195720742</v>
      </c>
      <c r="D53" s="20">
        <f t="shared" si="0"/>
        <v>4.5008508658920019E-4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3.7871150910704987E-4</v>
      </c>
    </row>
    <row r="55" spans="2:4">
      <c r="B55" s="22" t="s">
        <v>43</v>
      </c>
      <c r="C55" s="9">
        <f>[2]TRX!$J$4</f>
        <v>0.995434778157536</v>
      </c>
      <c r="D55" s="20">
        <f t="shared" si="0"/>
        <v>2.2217352013449476E-4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2023-12-24T17:47:06Z</dcterms:modified>
</cp:coreProperties>
</file>